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1/"/>
    </mc:Choice>
  </mc:AlternateContent>
  <xr:revisionPtr revIDLastSave="2" documentId="8_{0BF80B21-1677-4386-B4A3-38C267E82120}" xr6:coauthVersionLast="47" xr6:coauthVersionMax="47" xr10:uidLastSave="{0D1B8702-FBC5-4389-831A-C9A90DD85DF0}"/>
  <bookViews>
    <workbookView xWindow="-120" yWindow="-120" windowWidth="20730" windowHeight="11160" tabRatio="500" activeTab="1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19" i="2"/>
  <c r="E30" i="1"/>
  <c r="E17" i="1"/>
  <c r="E9" i="1"/>
  <c r="E15" i="2"/>
  <c r="E47" i="1"/>
  <c r="E41" i="1"/>
  <c r="E48" i="1"/>
  <c r="E27" i="1"/>
  <c r="E20" i="2"/>
  <c r="E27" i="2"/>
  <c r="E30" i="2"/>
</calcChain>
</file>

<file path=xl/sharedStrings.xml><?xml version="1.0" encoding="utf-8"?>
<sst xmlns="http://schemas.openxmlformats.org/spreadsheetml/2006/main" count="128" uniqueCount="117">
  <si>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</si>
  <si>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</si>
  <si>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</si>
  <si>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</si>
  <si>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</si>
  <si>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</si>
  <si>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</si>
  <si>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</si>
  <si>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</si>
  <si>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</si>
  <si>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</si>
  <si>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</si>
  <si>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</si>
  <si>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</si>
  <si>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</si>
  <si>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</si>
  <si>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</si>
  <si>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</si>
  <si>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</si>
  <si>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</si>
  <si>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</si>
  <si>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</si>
  <si>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</si>
  <si>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</si>
  <si>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</si>
  <si>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</si>
  <si>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</si>
  <si>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</si>
  <si>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</si>
  <si>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</si>
  <si>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</si>
  <si>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</si>
  <si>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</si>
  <si>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</si>
  <si>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</si>
  <si>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</si>
  <si>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</si>
  <si>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</si>
  <si>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</si>
  <si>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</si>
  <si>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</si>
  <si>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</si>
  <si>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</si>
  <si>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</si>
  <si>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</si>
  <si>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</si>
  <si>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</si>
  <si>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</si>
  <si>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</si>
  <si>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</si>
  <si>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</si>
  <si>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</si>
  <si>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</si>
  <si>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</si>
  <si>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</si>
  <si>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</si>
  <si>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</si>
  <si>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</si>
  <si>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</si>
  <si>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</si>
  <si>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</si>
  <si>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</si>
  <si>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</si>
  <si>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</si>
  <si>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</si>
  <si>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</si>
  <si>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</si>
  <si>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</si>
  <si>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</si>
  <si>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</si>
  <si>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</si>
  <si>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</si>
  <si>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</si>
  <si>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</si>
  <si>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</si>
  <si>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</si>
  <si>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</si>
  <si>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</si>
  <si>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</si>
  <si>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</si>
  <si>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</si>
  <si>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</si>
  <si>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</si>
  <si>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</si>
  <si>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</si>
  <si>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</si>
  <si>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</si>
  <si>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</si>
  <si>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</si>
  <si>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</si>
  <si>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</si>
  <si>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</si>
  <si>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</si>
  <si>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</si>
  <si>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</si>
  <si>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</si>
  <si>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</si>
  <si>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</si>
  <si>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</si>
  <si>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</si>
  <si>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</si>
  <si>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</si>
  <si>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</si>
  <si>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</si>
  <si>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</si>
  <si>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</si>
  <si>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TEL. 22643363</t>
  </si>
  <si>
    <t>Paseo General Escalón</t>
  </si>
  <si>
    <t>C.Comercial Villas Españolas</t>
  </si>
  <si>
    <t>Tel. 22643363</t>
  </si>
  <si>
    <t>Lic. Juan Manuel Hernández Quintero</t>
  </si>
  <si>
    <t xml:space="preserve"> Contador</t>
  </si>
  <si>
    <t>Inscripción No. 7958</t>
  </si>
  <si>
    <t>Ing. Guillermo Miguel Saca Silhy</t>
  </si>
  <si>
    <t>Estado de Situación Financiera al 31 de Julio  de 2021</t>
  </si>
  <si>
    <t>Estado de resultados del 01 de enero al 31 de julio de 2021</t>
  </si>
  <si>
    <t>UTILIDAD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</si>
</sst>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0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9" fillId="0" borderId="0"/>
  </cellStyleXfs>
  <cellXfs count="54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4" fontId="7" fillId="0" borderId="0" xfId="0" applyNumberFormat="1" applyFont="1">
      <alignment vertical="top"/>
    </xf>
    <xf numFmtId="164" fontId="7" fillId="0" borderId="0" xfId="1" applyFont="1">
      <alignment vertical="top"/>
    </xf>
    <xf numFmtId="4" fontId="6" fillId="0" borderId="0" xfId="0" applyNumberFormat="1" applyFont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45" name="Picture 1025">
          <a:extLst>
            <a:ext uri="{FF2B5EF4-FFF2-40B4-BE49-F238E27FC236}">
              <a16:creationId xmlns:a16="http://schemas.microsoft.com/office/drawing/2014/main" id="{03311039-578C-4992-B2AD-9210FA5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68" name="Picture 1025">
          <a:extLst>
            <a:ext uri="{FF2B5EF4-FFF2-40B4-BE49-F238E27FC236}">
              <a16:creationId xmlns:a16="http://schemas.microsoft.com/office/drawing/2014/main" id="{A9576EA0-DBAC-4E3B-A83C-797BB1742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69"/>
  <sheetViews>
    <sheetView showGridLines="0" showOutlineSymbols="0" view="pageBreakPreview" zoomScale="115" zoomScaleNormal="85" zoomScaleSheetLayoutView="115" workbookViewId="0">
      <pane ySplit="6" topLeftCell="A7" activePane="bottomLeft" state="frozen"/>
      <selection pane="bottomLeft" activeCell="E49" sqref="E49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12.5703125" customWidth="1"/>
    <col min="7" max="7" width="11.7109375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4"/>
      <c r="B2" s="25"/>
      <c r="C2" s="26" t="s">
        <v>0</v>
      </c>
      <c r="D2" s="27"/>
      <c r="E2" s="28"/>
      <c r="G2" s="1"/>
      <c r="H2" s="1"/>
      <c r="I2" s="2"/>
      <c r="J2" s="2"/>
    </row>
    <row r="3" spans="1:11" ht="16.5" customHeight="1" x14ac:dyDescent="0.2">
      <c r="A3" s="24"/>
      <c r="B3" s="29"/>
      <c r="C3" s="30" t="s">
        <v>107</v>
      </c>
      <c r="D3" s="31"/>
      <c r="E3" s="32"/>
      <c r="G3" s="1"/>
      <c r="H3" s="1"/>
      <c r="I3" s="1"/>
      <c r="J3" s="3"/>
      <c r="K3" s="3"/>
    </row>
    <row r="4" spans="1:11" ht="18.75" customHeight="1" x14ac:dyDescent="0.2">
      <c r="A4" s="24"/>
      <c r="B4" s="33"/>
      <c r="C4" s="34" t="s">
        <v>108</v>
      </c>
      <c r="D4" s="35"/>
      <c r="E4" s="36" t="s">
        <v>106</v>
      </c>
      <c r="G4" s="1"/>
      <c r="H4" s="1"/>
      <c r="I4" s="1"/>
      <c r="J4" s="4"/>
      <c r="K4" s="4"/>
    </row>
    <row r="5" spans="1:11" s="24" customFormat="1" ht="20.25" customHeight="1" x14ac:dyDescent="0.25">
      <c r="B5" s="49" t="s">
        <v>114</v>
      </c>
      <c r="C5" s="49"/>
      <c r="D5" s="49"/>
      <c r="E5" s="49"/>
      <c r="F5" s="23"/>
    </row>
    <row r="6" spans="1:11" s="24" customFormat="1" ht="13.5" customHeight="1" x14ac:dyDescent="0.2">
      <c r="B6" s="50" t="s">
        <v>98</v>
      </c>
      <c r="C6" s="50"/>
      <c r="D6" s="50"/>
      <c r="E6" s="50"/>
      <c r="F6" s="23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10269318.43</v>
      </c>
      <c r="F9" s="9"/>
    </row>
    <row r="10" spans="1:11" x14ac:dyDescent="0.2">
      <c r="B10" s="8" t="s">
        <v>5</v>
      </c>
      <c r="C10" s="6" t="s">
        <v>6</v>
      </c>
      <c r="D10" s="9"/>
      <c r="E10" s="44">
        <v>842567.49</v>
      </c>
      <c r="F10" s="9"/>
    </row>
    <row r="11" spans="1:11" x14ac:dyDescent="0.2">
      <c r="B11" s="8" t="s">
        <v>7</v>
      </c>
      <c r="C11" s="6" t="s">
        <v>8</v>
      </c>
      <c r="D11" s="9"/>
      <c r="E11" s="44">
        <v>66610.89</v>
      </c>
      <c r="F11" s="9"/>
    </row>
    <row r="12" spans="1:11" x14ac:dyDescent="0.2">
      <c r="B12" s="8" t="s">
        <v>9</v>
      </c>
      <c r="C12" s="6" t="s">
        <v>10</v>
      </c>
      <c r="D12" s="9"/>
      <c r="E12" s="44">
        <v>5825101.8300000001</v>
      </c>
      <c r="F12" s="9"/>
    </row>
    <row r="13" spans="1:11" x14ac:dyDescent="0.2">
      <c r="B13" s="8" t="s">
        <v>11</v>
      </c>
      <c r="C13" s="6" t="s">
        <v>12</v>
      </c>
      <c r="D13" s="9"/>
      <c r="E13" s="44">
        <v>1748195.93</v>
      </c>
      <c r="F13" s="9"/>
    </row>
    <row r="14" spans="1:11" x14ac:dyDescent="0.2">
      <c r="B14" s="8" t="s">
        <v>13</v>
      </c>
      <c r="C14" s="6" t="s">
        <v>14</v>
      </c>
      <c r="D14" s="9"/>
      <c r="E14" s="44">
        <v>48189.120000000003</v>
      </c>
      <c r="F14" s="9"/>
    </row>
    <row r="15" spans="1:11" x14ac:dyDescent="0.2">
      <c r="B15" s="8" t="s">
        <v>15</v>
      </c>
      <c r="C15" s="6" t="s">
        <v>16</v>
      </c>
      <c r="D15" s="9"/>
      <c r="E15" s="44">
        <v>1738653.17</v>
      </c>
      <c r="F15" s="9"/>
    </row>
    <row r="16" spans="1:11" x14ac:dyDescent="0.2">
      <c r="B16" s="8"/>
      <c r="C16" s="6"/>
      <c r="D16" s="9"/>
      <c r="E16" s="5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2486473.3199999998</v>
      </c>
      <c r="F17" s="9"/>
    </row>
    <row r="18" spans="2:9" x14ac:dyDescent="0.2">
      <c r="B18" s="8" t="s">
        <v>19</v>
      </c>
      <c r="C18" s="6" t="s">
        <v>20</v>
      </c>
      <c r="D18" s="9"/>
      <c r="E18" s="44">
        <v>99801.22</v>
      </c>
      <c r="F18" s="9"/>
    </row>
    <row r="19" spans="2:9" x14ac:dyDescent="0.2">
      <c r="B19" s="8" t="s">
        <v>21</v>
      </c>
      <c r="C19" s="6" t="s">
        <v>22</v>
      </c>
      <c r="D19" s="9"/>
      <c r="E19" s="44">
        <v>1035386.21</v>
      </c>
      <c r="F19" s="9"/>
    </row>
    <row r="20" spans="2:9" x14ac:dyDescent="0.2">
      <c r="B20" s="8" t="s">
        <v>23</v>
      </c>
      <c r="C20" s="6" t="s">
        <v>24</v>
      </c>
      <c r="D20" s="9"/>
      <c r="E20" s="44">
        <v>44643.96</v>
      </c>
      <c r="F20" s="9"/>
    </row>
    <row r="21" spans="2:9" x14ac:dyDescent="0.2">
      <c r="B21" s="8" t="s">
        <v>25</v>
      </c>
      <c r="C21" s="6" t="s">
        <v>26</v>
      </c>
      <c r="D21" s="9"/>
      <c r="E21" s="44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4">
        <v>23931.18</v>
      </c>
      <c r="F22" s="9"/>
    </row>
    <row r="23" spans="2:9" x14ac:dyDescent="0.2">
      <c r="B23" s="8" t="s">
        <v>29</v>
      </c>
      <c r="C23" s="6" t="s">
        <v>30</v>
      </c>
      <c r="D23" s="9"/>
      <c r="E23" s="44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4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4">
        <v>236407.85</v>
      </c>
      <c r="F25" s="9"/>
    </row>
    <row r="26" spans="2:9" x14ac:dyDescent="0.2">
      <c r="B26" s="8" t="s">
        <v>104</v>
      </c>
      <c r="C26" s="6" t="s">
        <v>105</v>
      </c>
      <c r="D26" s="9"/>
      <c r="E26" s="44">
        <v>979790.95</v>
      </c>
      <c r="F26" s="9"/>
    </row>
    <row r="27" spans="2:9" ht="16.5" customHeight="1" thickBot="1" x14ac:dyDescent="0.25">
      <c r="B27" s="8"/>
      <c r="C27" s="13" t="s">
        <v>84</v>
      </c>
      <c r="D27" s="14" t="s">
        <v>103</v>
      </c>
      <c r="E27" s="15">
        <f>E9+E17</f>
        <v>12755791.75</v>
      </c>
      <c r="F27" s="9"/>
      <c r="G27" s="9"/>
    </row>
    <row r="28" spans="2:9" ht="13.5" thickTop="1" x14ac:dyDescent="0.2">
      <c r="B28" s="8"/>
      <c r="C28" s="6"/>
      <c r="D28" s="9"/>
      <c r="E28" s="44"/>
      <c r="F28" s="9"/>
    </row>
    <row r="29" spans="2:9" x14ac:dyDescent="0.2">
      <c r="B29" s="16" t="s">
        <v>35</v>
      </c>
      <c r="C29" s="11" t="s">
        <v>36</v>
      </c>
      <c r="D29" s="12"/>
      <c r="E29" s="5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SUM(E31:E36)</f>
        <v>7695599.5000000009</v>
      </c>
      <c r="F30" s="9"/>
      <c r="I30" s="43"/>
    </row>
    <row r="31" spans="2:9" x14ac:dyDescent="0.2">
      <c r="B31" s="8" t="s">
        <v>39</v>
      </c>
      <c r="C31" s="6" t="s">
        <v>40</v>
      </c>
      <c r="D31" s="9"/>
      <c r="E31" s="44">
        <v>7511646.1299999999</v>
      </c>
      <c r="F31" s="9"/>
    </row>
    <row r="32" spans="2:9" x14ac:dyDescent="0.2">
      <c r="B32" s="8" t="s">
        <v>41</v>
      </c>
      <c r="C32" s="6" t="s">
        <v>42</v>
      </c>
      <c r="D32" s="9"/>
      <c r="E32" s="44">
        <v>80230.740000000005</v>
      </c>
      <c r="F32" s="9"/>
    </row>
    <row r="33" spans="2:7" x14ac:dyDescent="0.2">
      <c r="B33" s="8" t="s">
        <v>43</v>
      </c>
      <c r="C33" s="6" t="s">
        <v>44</v>
      </c>
      <c r="D33" s="9"/>
      <c r="E33" s="44">
        <v>6761.73</v>
      </c>
      <c r="F33" s="9"/>
    </row>
    <row r="34" spans="2:7" x14ac:dyDescent="0.2">
      <c r="B34" s="8" t="s">
        <v>45</v>
      </c>
      <c r="C34" s="6" t="s">
        <v>46</v>
      </c>
      <c r="D34" s="9"/>
      <c r="E34" s="44">
        <v>33613.99</v>
      </c>
      <c r="F34" s="9"/>
    </row>
    <row r="35" spans="2:7" x14ac:dyDescent="0.2">
      <c r="B35" s="8" t="s">
        <v>47</v>
      </c>
      <c r="C35" s="6" t="s">
        <v>48</v>
      </c>
      <c r="D35" s="9"/>
      <c r="E35" s="44">
        <v>34040.26</v>
      </c>
      <c r="F35" s="9"/>
    </row>
    <row r="36" spans="2:7" x14ac:dyDescent="0.2">
      <c r="B36" s="8" t="s">
        <v>49</v>
      </c>
      <c r="C36" s="6" t="s">
        <v>50</v>
      </c>
      <c r="D36" s="9"/>
      <c r="E36" s="44">
        <v>29306.65</v>
      </c>
      <c r="F36" s="9"/>
    </row>
    <row r="37" spans="2:7" x14ac:dyDescent="0.2">
      <c r="B37" s="8"/>
      <c r="C37" s="6"/>
      <c r="D37" s="9"/>
      <c r="E37" s="44"/>
      <c r="F37" s="9"/>
    </row>
    <row r="38" spans="2:7" x14ac:dyDescent="0.2">
      <c r="B38" s="16" t="s">
        <v>51</v>
      </c>
      <c r="C38" s="11" t="s">
        <v>52</v>
      </c>
      <c r="D38" s="12"/>
      <c r="E38" s="44">
        <f>+E39+E40</f>
        <v>604367.76</v>
      </c>
      <c r="F38" s="9"/>
    </row>
    <row r="39" spans="2:7" x14ac:dyDescent="0.2">
      <c r="B39" s="8" t="s">
        <v>53</v>
      </c>
      <c r="C39" s="6" t="s">
        <v>54</v>
      </c>
      <c r="D39" s="9"/>
      <c r="E39" s="44">
        <v>548368.35</v>
      </c>
      <c r="F39" s="9"/>
    </row>
    <row r="40" spans="2:7" x14ac:dyDescent="0.2">
      <c r="B40" s="8" t="s">
        <v>55</v>
      </c>
      <c r="C40" s="6" t="s">
        <v>56</v>
      </c>
      <c r="D40" s="9"/>
      <c r="E40" s="44">
        <v>55999.41</v>
      </c>
      <c r="F40" s="9"/>
    </row>
    <row r="41" spans="2:7" ht="16.5" customHeight="1" x14ac:dyDescent="0.2">
      <c r="B41" s="8"/>
      <c r="C41" s="17" t="s">
        <v>101</v>
      </c>
      <c r="D41" s="18"/>
      <c r="E41" s="19">
        <f>E30+E38</f>
        <v>8299967.2600000007</v>
      </c>
      <c r="F41" s="9"/>
      <c r="G41" s="43"/>
    </row>
    <row r="42" spans="2:7" x14ac:dyDescent="0.2">
      <c r="B42" s="16" t="s">
        <v>99</v>
      </c>
      <c r="C42" s="11" t="s">
        <v>100</v>
      </c>
      <c r="D42" s="9"/>
      <c r="E42" s="44"/>
      <c r="F42" s="9"/>
    </row>
    <row r="43" spans="2:7" x14ac:dyDescent="0.2">
      <c r="B43" s="16" t="s">
        <v>57</v>
      </c>
      <c r="C43" s="11" t="s">
        <v>58</v>
      </c>
      <c r="D43" s="12"/>
      <c r="E43" s="44"/>
      <c r="F43" s="9"/>
    </row>
    <row r="44" spans="2:7" x14ac:dyDescent="0.2">
      <c r="B44" s="8" t="s">
        <v>59</v>
      </c>
      <c r="C44" s="6" t="s">
        <v>60</v>
      </c>
      <c r="D44" s="9"/>
      <c r="E44" s="44">
        <v>2002400</v>
      </c>
      <c r="F44" s="9"/>
    </row>
    <row r="45" spans="2:7" x14ac:dyDescent="0.2">
      <c r="B45" s="8" t="s">
        <v>61</v>
      </c>
      <c r="C45" s="6" t="s">
        <v>62</v>
      </c>
      <c r="D45" s="9"/>
      <c r="E45" s="44">
        <v>755515.99</v>
      </c>
      <c r="F45" s="9"/>
    </row>
    <row r="46" spans="2:7" x14ac:dyDescent="0.2">
      <c r="B46" s="8" t="s">
        <v>63</v>
      </c>
      <c r="C46" s="6" t="s">
        <v>64</v>
      </c>
      <c r="D46" s="9"/>
      <c r="E46" s="44">
        <v>1697908.5</v>
      </c>
      <c r="F46" s="9"/>
    </row>
    <row r="47" spans="2:7" ht="16.5" customHeight="1" x14ac:dyDescent="0.2">
      <c r="B47" s="8"/>
      <c r="C47" s="17" t="s">
        <v>85</v>
      </c>
      <c r="D47" s="18"/>
      <c r="E47" s="19">
        <f>SUM(E44:E46)</f>
        <v>4455824.49</v>
      </c>
      <c r="F47" s="9"/>
    </row>
    <row r="48" spans="2:7" ht="16.5" customHeight="1" thickBot="1" x14ac:dyDescent="0.25">
      <c r="B48" s="8"/>
      <c r="C48" s="17" t="s">
        <v>86</v>
      </c>
      <c r="D48" s="18" t="s">
        <v>103</v>
      </c>
      <c r="E48" s="20">
        <f>E41+E47</f>
        <v>12755791.75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44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48" t="s">
        <v>113</v>
      </c>
      <c r="C54" s="5"/>
      <c r="D54" s="51" t="s">
        <v>110</v>
      </c>
      <c r="E54" s="51"/>
      <c r="F54" s="51"/>
    </row>
    <row r="55" spans="2:6" x14ac:dyDescent="0.2">
      <c r="B55" s="48" t="s">
        <v>97</v>
      </c>
      <c r="C55" s="5"/>
      <c r="D55" s="51" t="s">
        <v>111</v>
      </c>
      <c r="E55" s="51"/>
      <c r="F55" s="51"/>
    </row>
    <row r="56" spans="2:6" x14ac:dyDescent="0.2">
      <c r="B56" s="5"/>
      <c r="C56" s="5"/>
      <c r="D56" s="51" t="s">
        <v>112</v>
      </c>
      <c r="E56" s="51"/>
      <c r="F56" s="51"/>
    </row>
    <row r="57" spans="2:6" x14ac:dyDescent="0.2">
      <c r="B57" s="8"/>
      <c r="C57" s="6"/>
      <c r="D57" s="9"/>
      <c r="E57" s="41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5">
    <mergeCell ref="B5:E5"/>
    <mergeCell ref="B6:E6"/>
    <mergeCell ref="D54:F54"/>
    <mergeCell ref="D55:F55"/>
    <mergeCell ref="D56:F56"/>
  </mergeCells>
  <pageMargins left="0.61" right="0" top="0.39370078740157483" bottom="0.19685039370078741" header="0" footer="0"/>
  <pageSetup scale="85" fitToWidth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0"/>
  <sheetViews>
    <sheetView tabSelected="1" view="pageBreakPreview" zoomScaleNormal="100" zoomScaleSheetLayoutView="100" workbookViewId="0">
      <selection activeCell="C21" sqref="C21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2" bestFit="1" customWidth="1"/>
  </cols>
  <sheetData>
    <row r="3" spans="2:6" ht="16.5" x14ac:dyDescent="0.2">
      <c r="B3" s="37"/>
      <c r="C3" s="38" t="s">
        <v>0</v>
      </c>
      <c r="D3" s="38"/>
      <c r="E3" s="37"/>
    </row>
    <row r="4" spans="2:6" ht="14.25" x14ac:dyDescent="0.2">
      <c r="B4" s="37"/>
      <c r="C4" s="39" t="s">
        <v>107</v>
      </c>
      <c r="D4" s="39"/>
      <c r="E4" s="37"/>
    </row>
    <row r="5" spans="2:6" ht="14.25" x14ac:dyDescent="0.2">
      <c r="B5" s="37"/>
      <c r="C5" s="39" t="s">
        <v>108</v>
      </c>
      <c r="D5" s="39"/>
      <c r="E5" s="40" t="s">
        <v>109</v>
      </c>
    </row>
    <row r="7" spans="2:6" ht="15" x14ac:dyDescent="0.2">
      <c r="B7" s="52" t="s">
        <v>115</v>
      </c>
      <c r="C7" s="52"/>
      <c r="D7" s="52"/>
      <c r="E7" s="52"/>
    </row>
    <row r="8" spans="2:6" x14ac:dyDescent="0.2">
      <c r="B8" s="53" t="s">
        <v>96</v>
      </c>
      <c r="C8" s="53"/>
      <c r="D8" s="53"/>
      <c r="E8" s="53"/>
    </row>
    <row r="10" spans="2:6" x14ac:dyDescent="0.2">
      <c r="B10" s="16" t="s">
        <v>76</v>
      </c>
      <c r="C10" s="11" t="s">
        <v>102</v>
      </c>
      <c r="D10" s="11"/>
      <c r="E10" s="9"/>
      <c r="F10" s="45"/>
    </row>
    <row r="11" spans="2:6" x14ac:dyDescent="0.2">
      <c r="B11" s="16" t="s">
        <v>77</v>
      </c>
      <c r="C11" s="11" t="s">
        <v>78</v>
      </c>
      <c r="D11" s="11"/>
      <c r="E11" s="9"/>
      <c r="F11" s="45"/>
    </row>
    <row r="12" spans="2:6" x14ac:dyDescent="0.2">
      <c r="B12" s="8" t="s">
        <v>79</v>
      </c>
      <c r="C12" s="6" t="s">
        <v>87</v>
      </c>
      <c r="D12" s="6"/>
      <c r="E12" s="9">
        <v>935071.1</v>
      </c>
      <c r="F12" s="45"/>
    </row>
    <row r="13" spans="2:6" x14ac:dyDescent="0.2">
      <c r="B13" s="8"/>
      <c r="C13" s="6" t="s">
        <v>88</v>
      </c>
      <c r="D13" s="6"/>
      <c r="E13" s="9"/>
      <c r="F13" s="5"/>
    </row>
    <row r="14" spans="2:6" x14ac:dyDescent="0.2">
      <c r="B14" s="8" t="s">
        <v>65</v>
      </c>
      <c r="C14" s="6" t="s">
        <v>66</v>
      </c>
      <c r="D14" s="6"/>
      <c r="E14" s="10">
        <v>252114.5</v>
      </c>
      <c r="F14" s="45"/>
    </row>
    <row r="15" spans="2:6" ht="16.5" customHeight="1" x14ac:dyDescent="0.2">
      <c r="B15" s="8"/>
      <c r="C15" s="21" t="s">
        <v>89</v>
      </c>
      <c r="D15" s="21"/>
      <c r="E15" s="22">
        <f>E12-E14</f>
        <v>682956.6</v>
      </c>
      <c r="F15" s="5"/>
    </row>
    <row r="16" spans="2:6" x14ac:dyDescent="0.2">
      <c r="B16" s="8"/>
      <c r="C16" s="6" t="s">
        <v>88</v>
      </c>
      <c r="D16" s="6"/>
      <c r="E16" s="9"/>
      <c r="F16" s="5"/>
    </row>
    <row r="17" spans="2:6" x14ac:dyDescent="0.2">
      <c r="B17" s="16" t="s">
        <v>67</v>
      </c>
      <c r="C17" s="11" t="s">
        <v>68</v>
      </c>
      <c r="D17" s="11"/>
      <c r="E17" s="9"/>
      <c r="F17" s="45"/>
    </row>
    <row r="18" spans="2:6" x14ac:dyDescent="0.2">
      <c r="B18" s="8" t="s">
        <v>69</v>
      </c>
      <c r="C18" s="6" t="s">
        <v>90</v>
      </c>
      <c r="D18" s="6"/>
      <c r="E18" s="9">
        <v>157798.18</v>
      </c>
      <c r="F18" s="45"/>
    </row>
    <row r="19" spans="2:6" x14ac:dyDescent="0.2">
      <c r="B19" s="8" t="s">
        <v>70</v>
      </c>
      <c r="C19" s="6" t="s">
        <v>71</v>
      </c>
      <c r="D19" s="6"/>
      <c r="E19" s="10">
        <f>6511.84+419275.09</f>
        <v>425786.93000000005</v>
      </c>
      <c r="F19" s="45"/>
    </row>
    <row r="20" spans="2:6" ht="16.5" customHeight="1" x14ac:dyDescent="0.2">
      <c r="B20" s="8"/>
      <c r="C20" s="21" t="s">
        <v>116</v>
      </c>
      <c r="D20" s="21"/>
      <c r="E20" s="22">
        <f>E15-E18-E19</f>
        <v>99371.489999999874</v>
      </c>
      <c r="F20" s="5"/>
    </row>
    <row r="21" spans="2:6" x14ac:dyDescent="0.2">
      <c r="B21" s="8"/>
      <c r="C21" s="6" t="s">
        <v>91</v>
      </c>
      <c r="D21" s="6"/>
      <c r="E21" s="9"/>
      <c r="F21" s="45"/>
    </row>
    <row r="22" spans="2:6" x14ac:dyDescent="0.2">
      <c r="B22" s="8" t="s">
        <v>80</v>
      </c>
      <c r="C22" s="6" t="s">
        <v>81</v>
      </c>
      <c r="D22" s="6"/>
      <c r="E22" s="9"/>
      <c r="F22" s="5"/>
    </row>
    <row r="23" spans="2:6" x14ac:dyDescent="0.2">
      <c r="B23" s="8" t="s">
        <v>82</v>
      </c>
      <c r="C23" s="6" t="s">
        <v>83</v>
      </c>
      <c r="D23" s="6"/>
      <c r="E23" s="9">
        <v>61200.6</v>
      </c>
      <c r="F23" s="45"/>
    </row>
    <row r="24" spans="2:6" x14ac:dyDescent="0.2">
      <c r="B24" s="8"/>
      <c r="C24" s="6" t="s">
        <v>88</v>
      </c>
      <c r="D24" s="6"/>
      <c r="E24" s="9"/>
      <c r="F24" s="5"/>
    </row>
    <row r="25" spans="2:6" x14ac:dyDescent="0.2">
      <c r="B25" s="8" t="s">
        <v>72</v>
      </c>
      <c r="C25" s="6" t="s">
        <v>73</v>
      </c>
      <c r="D25" s="6"/>
      <c r="E25" s="9"/>
      <c r="F25" s="5"/>
    </row>
    <row r="26" spans="2:6" x14ac:dyDescent="0.2">
      <c r="B26" s="8" t="s">
        <v>74</v>
      </c>
      <c r="C26" s="6" t="s">
        <v>75</v>
      </c>
      <c r="D26" s="6"/>
      <c r="E26" s="10">
        <v>2412.29</v>
      </c>
      <c r="F26" s="45"/>
    </row>
    <row r="27" spans="2:6" ht="16.5" customHeight="1" x14ac:dyDescent="0.2">
      <c r="B27" s="5"/>
      <c r="C27" s="21" t="s">
        <v>92</v>
      </c>
      <c r="D27" s="21"/>
      <c r="E27" s="46">
        <f>E20+E23-(E26)</f>
        <v>158159.79999999987</v>
      </c>
      <c r="F27" s="5"/>
    </row>
    <row r="28" spans="2:6" x14ac:dyDescent="0.2">
      <c r="B28" s="5"/>
      <c r="C28" s="6" t="s">
        <v>93</v>
      </c>
      <c r="D28" s="6"/>
      <c r="E28" s="9">
        <v>11071.19</v>
      </c>
      <c r="F28" s="5"/>
    </row>
    <row r="29" spans="2:6" x14ac:dyDescent="0.2">
      <c r="B29" s="5"/>
      <c r="C29" s="6" t="s">
        <v>94</v>
      </c>
      <c r="D29" s="6"/>
      <c r="E29" s="10">
        <v>44346.39</v>
      </c>
      <c r="F29" s="5"/>
    </row>
    <row r="30" spans="2:6" ht="16.5" customHeight="1" thickBot="1" x14ac:dyDescent="0.25">
      <c r="B30" s="5"/>
      <c r="C30" s="21" t="s">
        <v>95</v>
      </c>
      <c r="D30" s="21"/>
      <c r="E30" s="47">
        <f>E27-E28-E29</f>
        <v>102742.21999999987</v>
      </c>
      <c r="F30" s="5"/>
    </row>
    <row r="31" spans="2:6" ht="13.5" thickTop="1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45"/>
    </row>
    <row r="33" spans="2:6" x14ac:dyDescent="0.2">
      <c r="B33" s="5"/>
      <c r="C33" s="5"/>
      <c r="D33" s="5"/>
      <c r="E33" s="5"/>
      <c r="F33" s="5"/>
    </row>
    <row r="34" spans="2:6" x14ac:dyDescent="0.2">
      <c r="B34" s="8"/>
      <c r="C34" s="6"/>
      <c r="D34" s="6"/>
      <c r="E34" s="9"/>
      <c r="F34" s="5"/>
    </row>
    <row r="35" spans="2:6" x14ac:dyDescent="0.2">
      <c r="B35" s="8"/>
      <c r="C35" s="6"/>
      <c r="D35" s="6"/>
      <c r="E35" s="9"/>
      <c r="F35" s="5"/>
    </row>
    <row r="36" spans="2:6" x14ac:dyDescent="0.2">
      <c r="B36" s="5" t="s">
        <v>113</v>
      </c>
      <c r="C36" s="6"/>
      <c r="D36" s="51" t="s">
        <v>110</v>
      </c>
      <c r="E36" s="51"/>
      <c r="F36" s="51"/>
    </row>
    <row r="37" spans="2:6" x14ac:dyDescent="0.2">
      <c r="B37" s="5" t="s">
        <v>97</v>
      </c>
      <c r="C37" s="6"/>
      <c r="D37" s="51" t="s">
        <v>111</v>
      </c>
      <c r="E37" s="51"/>
      <c r="F37" s="51"/>
    </row>
    <row r="38" spans="2:6" x14ac:dyDescent="0.2">
      <c r="B38" s="5"/>
      <c r="C38" s="6"/>
      <c r="D38" s="51" t="s">
        <v>112</v>
      </c>
      <c r="E38" s="51"/>
      <c r="F38" s="51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0.74" right="0.31496062992125984" top="0.74803149606299213" bottom="0.74803149606299213" header="0.31496062992125984" footer="0.31496062992125984"/>
  <pageSetup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cp:lastPrinted>2021-08-28T18:22:48Z</cp:lastPrinted>
  <dcterms:created xsi:type="dcterms:W3CDTF">2019-02-28T22:50:16Z</dcterms:created>
  <dcterms:modified xsi:type="dcterms:W3CDTF">2021-08-31T15:54:05Z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