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EB2060A8-50D8-4A99-9E19-0AEDF153CF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I31" i="2"/>
  <c r="G31" i="2" l="1"/>
  <c r="I32" i="2" l="1"/>
  <c r="I25" i="2"/>
  <c r="I19" i="2"/>
  <c r="I46" i="1"/>
  <c r="I51" i="1"/>
  <c r="I42" i="1"/>
  <c r="I38" i="1"/>
  <c r="I33" i="1"/>
  <c r="I21" i="1"/>
  <c r="I17" i="1"/>
  <c r="I47" i="1" l="1"/>
  <c r="I52" i="1"/>
  <c r="I25" i="1"/>
  <c r="I27" i="2"/>
  <c r="I34" i="2" s="1"/>
  <c r="I38" i="2" s="1"/>
  <c r="I42" i="2" s="1"/>
  <c r="G32" i="2"/>
  <c r="G25" i="2"/>
  <c r="G33" i="1" l="1"/>
  <c r="G51" i="1"/>
  <c r="G42" i="1"/>
  <c r="G46" i="1" s="1"/>
  <c r="G38" i="1"/>
  <c r="G21" i="1"/>
  <c r="G17" i="1"/>
  <c r="G47" i="1" l="1"/>
  <c r="G52" i="1" s="1"/>
  <c r="G25" i="1"/>
  <c r="G19" i="2" l="1"/>
  <c r="G27" i="2" s="1"/>
  <c r="G34" i="2" s="1"/>
  <c r="G38" i="2" s="1"/>
  <c r="I61" i="1" l="1"/>
  <c r="G42" i="2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<sst xmlns="http://schemas.openxmlformats.org/spreadsheetml/2006/main" count="101" uniqueCount="74">
  <si>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</si>
  <si>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</si>
  <si>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</si>
  <si>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</si>
  <si>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</si>
  <si>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</si>
  <si>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</si>
  <si>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</si>
  <si>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</si>
  <si>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</si>
  <si>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</si>
  <si>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</si>
  <si>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</si>
  <si>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</si>
  <si>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</si>
  <si>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</si>
  <si>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</si>
  <si>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</si>
  <si>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</si>
  <si>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</si>
  <si>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</si>
  <si>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</si>
  <si>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</si>
  <si>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</si>
  <si>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</si>
  <si>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</si>
  <si>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</si>
  <si>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</si>
  <si>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</si>
  <si>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</si>
  <si>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</si>
  <si>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</si>
  <si>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</si>
  <si>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</si>
  <si>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</si>
  <si>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</si>
  <si>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</si>
  <si>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</si>
  <si>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</si>
  <si>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</si>
  <si>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</si>
  <si>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</si>
  <si>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</si>
  <si>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</si>
  <si>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</si>
  <si>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</si>
  <si>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</si>
  <si>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</si>
  <si>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</si>
  <si>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</si>
  <si>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</si>
  <si>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</si>
  <si>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</si>
  <si>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</si>
  <si>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</si>
  <si>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</si>
  <si>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</si>
  <si>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</si>
  <si>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</si>
  <si>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</si>
  <si>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</si>
  <si>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</si>
  <si>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</si>
  <si>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</si>
  <si>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</si>
  <si>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</si>
  <si>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</si>
  <si>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</si>
  <si>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</si>
  <si>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</si>
  <si>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</si>
  <si>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</si>
  <si>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Por los años terminados al 31 de julio  de 2021 y 2020</t>
  </si>
  <si>
    <t>Al 31 de julio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</si>
</sst>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  <numFmt numFmtId="183" formatCode="&quot;$&quot;* #,##0.000000_);&quot;$&quot;* \(#,##0.000000\);&quot;$&quot;* &quot;-&quot;??_);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56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3" applyNumberFormat="1" applyFont="1"/>
    <xf numFmtId="166" fontId="18" fillId="0" borderId="3" xfId="43" applyNumberFormat="1" applyFont="1" applyBorder="1"/>
    <xf numFmtId="170" fontId="3" fillId="0" borderId="6" xfId="3" applyNumberFormat="1" applyBorder="1" applyAlignment="1">
      <alignment horizontal="right"/>
    </xf>
    <xf numFmtId="175" fontId="18" fillId="0" borderId="0" xfId="42" applyNumberFormat="1" applyFont="1" applyAlignment="1" applyProtection="1"/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74" fontId="8" fillId="0" borderId="0" xfId="10" applyNumberFormat="1" applyFont="1"/>
    <xf numFmtId="174" fontId="8" fillId="0" borderId="0" xfId="9" applyNumberFormat="1" applyFont="1" applyFill="1" applyAlignment="1"/>
    <xf numFmtId="174" fontId="8" fillId="0" borderId="5" xfId="9" applyNumberFormat="1" applyFont="1" applyFill="1" applyBorder="1"/>
    <xf numFmtId="174" fontId="10" fillId="0" borderId="0" xfId="11" applyNumberFormat="1" applyFont="1" applyBorder="1" applyAlignment="1">
      <alignment horizontal="center"/>
    </xf>
    <xf numFmtId="174" fontId="6" fillId="0" borderId="0" xfId="1" applyNumberFormat="1" applyFont="1" applyBorder="1" applyAlignment="1">
      <alignment horizontal="center"/>
    </xf>
    <xf numFmtId="174" fontId="6" fillId="0" borderId="0" xfId="5" applyNumberFormat="1" applyFont="1" applyAlignment="1">
      <alignment horizontal="right"/>
    </xf>
    <xf numFmtId="174" fontId="8" fillId="0" borderId="0" xfId="5" applyNumberFormat="1" applyFont="1" applyBorder="1"/>
    <xf numFmtId="174" fontId="9" fillId="0" borderId="0" xfId="12" applyNumberFormat="1" applyFont="1"/>
    <xf numFmtId="174" fontId="8" fillId="0" borderId="0" xfId="2" applyNumberFormat="1" applyFont="1" applyAlignment="1">
      <alignment horizontal="center"/>
    </xf>
    <xf numFmtId="174" fontId="8" fillId="0" borderId="0" xfId="9" applyNumberFormat="1" applyFont="1" applyFill="1" applyBorder="1"/>
    <xf numFmtId="174" fontId="9" fillId="0" borderId="0" xfId="0" applyNumberFormat="1" applyFont="1"/>
    <xf numFmtId="170" fontId="8" fillId="0" borderId="0" xfId="13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18" fillId="0" borderId="0" xfId="42" applyNumberFormat="1" applyFont="1"/>
    <xf numFmtId="175" fontId="18" fillId="0" borderId="3" xfId="42" applyNumberFormat="1" applyFont="1" applyBorder="1"/>
    <xf numFmtId="175" fontId="21" fillId="0" borderId="0" xfId="42" applyNumberFormat="1" applyFont="1"/>
    <xf numFmtId="49" fontId="10" fillId="0" borderId="0" xfId="17" applyNumberFormat="1" applyFont="1" applyAlignment="1">
      <alignment horizontal="center"/>
    </xf>
    <xf numFmtId="166" fontId="18" fillId="0" borderId="0" xfId="42" applyNumberFormat="1" applyFont="1"/>
    <xf numFmtId="43" fontId="9" fillId="0" borderId="0" xfId="0" applyNumberFormat="1" applyFont="1"/>
    <xf numFmtId="183" fontId="9" fillId="0" borderId="0" xfId="0" applyNumberFormat="1" applyFont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DD7C3FF6-0EF1-40D1-9509-6B329DCF2B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abSelected="1" topLeftCell="A43" zoomScale="115" zoomScaleNormal="115" workbookViewId="0">
      <selection activeCell="G61" sqref="G61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14.6640625" style="65" customWidth="1"/>
    <col min="6" max="6" width="1.88671875" style="65" customWidth="1"/>
    <col min="7" max="7" width="11.44140625" style="65" customWidth="1"/>
    <col min="8" max="8" width="2.109375" style="65" customWidth="1"/>
    <col min="9" max="9" width="11.44140625" style="145" customWidth="1"/>
    <col min="10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135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135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135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135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136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136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137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138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39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0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53">
        <v>4418.3</v>
      </c>
      <c r="H11" s="91"/>
      <c r="I11" s="113">
        <v>2053.6999999999998</v>
      </c>
    </row>
    <row r="12" spans="1:18">
      <c r="A12" s="15" t="s">
        <v>2</v>
      </c>
      <c r="B12" s="15"/>
      <c r="C12" s="15"/>
      <c r="D12" s="15"/>
      <c r="E12" s="49"/>
      <c r="F12" s="12"/>
      <c r="G12" s="153">
        <v>26.8</v>
      </c>
      <c r="H12" s="91"/>
      <c r="I12" s="113">
        <v>0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53">
        <v>34617.199999999997</v>
      </c>
      <c r="H13" s="91"/>
      <c r="I13" s="113">
        <v>34293.599999999999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53">
        <v>3326.3</v>
      </c>
      <c r="H14" s="91"/>
      <c r="I14" s="113">
        <v>2675.6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53">
        <v>18150.400000000001</v>
      </c>
      <c r="H15" s="91"/>
      <c r="I15" s="113">
        <v>23271.4</v>
      </c>
    </row>
    <row r="16" spans="1:18">
      <c r="A16" s="15" t="s">
        <v>56</v>
      </c>
      <c r="B16" s="15"/>
      <c r="C16" s="15"/>
      <c r="D16" s="15"/>
      <c r="E16" s="49"/>
      <c r="F16" s="12"/>
      <c r="G16" s="153">
        <v>6439</v>
      </c>
      <c r="H16" s="91"/>
      <c r="I16" s="113">
        <v>4928.8</v>
      </c>
    </row>
    <row r="17" spans="1:13">
      <c r="A17" s="16"/>
      <c r="B17" s="16"/>
      <c r="C17" s="16"/>
      <c r="D17" s="16"/>
      <c r="E17" s="49"/>
      <c r="F17" s="17"/>
      <c r="G17" s="18">
        <f>SUM(G11:G16)</f>
        <v>66978</v>
      </c>
      <c r="H17" s="18"/>
      <c r="I17" s="18">
        <f>SUM(I11:I16)</f>
        <v>67223.099999999991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46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46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14">
        <v>2192.1999999999998</v>
      </c>
      <c r="H20" s="92"/>
      <c r="I20" s="147">
        <v>5041.6000000000004</v>
      </c>
    </row>
    <row r="21" spans="1:13">
      <c r="A21" s="15"/>
      <c r="B21" s="15"/>
      <c r="C21" s="15"/>
      <c r="D21" s="15"/>
      <c r="E21" s="49"/>
      <c r="F21" s="19"/>
      <c r="G21" s="21">
        <f>SUM(G19:G20)</f>
        <v>2192.1999999999998</v>
      </c>
      <c r="H21" s="21"/>
      <c r="I21" s="21">
        <f>SUM(I19:I20)</f>
        <v>5041.6000000000004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15">
        <v>3868.3</v>
      </c>
      <c r="H24" s="93"/>
      <c r="I24" s="147">
        <v>4101.3999999999996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73038.5</v>
      </c>
      <c r="H25" s="22"/>
      <c r="I25" s="22">
        <f>I17+I21+I24</f>
        <v>76366.099999999991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16">
        <v>1605</v>
      </c>
      <c r="H29" s="94"/>
      <c r="I29" s="148">
        <v>1828.6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17">
        <v>574.4</v>
      </c>
      <c r="H30" s="95"/>
      <c r="I30" s="149">
        <v>614</v>
      </c>
    </row>
    <row r="31" spans="1:13">
      <c r="A31" s="15" t="s">
        <v>58</v>
      </c>
      <c r="B31" s="15"/>
      <c r="C31" s="15"/>
      <c r="D31" s="15"/>
      <c r="E31" s="51"/>
      <c r="F31" s="58"/>
      <c r="G31" s="117">
        <v>10569.1</v>
      </c>
      <c r="H31" s="95"/>
      <c r="I31" s="149">
        <v>11069.5</v>
      </c>
    </row>
    <row r="32" spans="1:13">
      <c r="A32" s="15" t="s">
        <v>6</v>
      </c>
      <c r="B32" s="15"/>
      <c r="C32" s="15"/>
      <c r="D32" s="15"/>
      <c r="E32" s="51"/>
      <c r="F32" s="58"/>
      <c r="G32" s="124">
        <v>2838</v>
      </c>
      <c r="H32" s="95"/>
      <c r="I32" s="150">
        <v>2722.7</v>
      </c>
    </row>
    <row r="33" spans="1:14">
      <c r="A33" s="15"/>
      <c r="B33" s="15"/>
      <c r="C33" s="15"/>
      <c r="D33" s="15"/>
      <c r="E33" s="51"/>
      <c r="F33" s="58"/>
      <c r="G33" s="101">
        <f>SUM(G29:G32)</f>
        <v>15586.5</v>
      </c>
      <c r="H33" s="25"/>
      <c r="I33" s="101">
        <f>SUM(I29:I32)</f>
        <v>16234.8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18">
        <v>3369.6</v>
      </c>
      <c r="H35" s="96"/>
      <c r="I35" s="149">
        <v>4874.2</v>
      </c>
    </row>
    <row r="36" spans="1:14">
      <c r="A36" s="15" t="s">
        <v>8</v>
      </c>
      <c r="B36" s="15"/>
      <c r="C36" s="15"/>
      <c r="D36" s="15"/>
      <c r="E36" s="51"/>
      <c r="F36" s="58"/>
      <c r="G36" s="118">
        <v>315.10000000000002</v>
      </c>
      <c r="H36" s="96"/>
      <c r="I36" s="149">
        <v>279.89999999999998</v>
      </c>
    </row>
    <row r="37" spans="1:14">
      <c r="A37" s="15" t="s">
        <v>9</v>
      </c>
      <c r="B37" s="15"/>
      <c r="C37" s="15"/>
      <c r="D37" s="15"/>
      <c r="E37" s="51"/>
      <c r="F37" s="58"/>
      <c r="G37" s="119">
        <v>1575.8</v>
      </c>
      <c r="H37" s="97"/>
      <c r="I37" s="150">
        <v>4474.3</v>
      </c>
    </row>
    <row r="38" spans="1:14">
      <c r="A38" s="15"/>
      <c r="B38" s="15"/>
      <c r="C38" s="15"/>
      <c r="D38" s="15"/>
      <c r="E38" s="51"/>
      <c r="F38" s="58"/>
      <c r="G38" s="25">
        <f>SUM(G35:G37)</f>
        <v>5260.5</v>
      </c>
      <c r="H38" s="25"/>
      <c r="I38" s="25">
        <f>SUM(I35:I37)</f>
        <v>9628.4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20">
        <v>1199.2</v>
      </c>
      <c r="H40" s="98"/>
      <c r="I40" s="149">
        <v>1302.5</v>
      </c>
    </row>
    <row r="41" spans="1:14">
      <c r="A41" s="15" t="s">
        <v>11</v>
      </c>
      <c r="B41" s="15"/>
      <c r="C41" s="15"/>
      <c r="D41" s="15"/>
      <c r="E41" s="51"/>
      <c r="F41" s="58"/>
      <c r="G41" s="121">
        <v>13017.5</v>
      </c>
      <c r="H41" s="99"/>
      <c r="I41" s="150">
        <v>11877.2</v>
      </c>
    </row>
    <row r="42" spans="1:14">
      <c r="A42" s="15"/>
      <c r="B42" s="15"/>
      <c r="C42" s="15"/>
      <c r="D42" s="15"/>
      <c r="E42" s="51"/>
      <c r="F42" s="58"/>
      <c r="G42" s="25">
        <f>SUM(G40:G41)</f>
        <v>14216.7</v>
      </c>
      <c r="H42" s="25"/>
      <c r="I42" s="25">
        <f>SUM(I40:I41)</f>
        <v>13179.7</v>
      </c>
      <c r="K42" s="78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8"/>
    </row>
    <row r="44" spans="1:14">
      <c r="A44" s="15" t="s">
        <v>12</v>
      </c>
      <c r="B44" s="15"/>
      <c r="C44" s="15"/>
      <c r="D44" s="15"/>
      <c r="E44" s="51"/>
      <c r="F44" s="58"/>
      <c r="G44" s="122">
        <v>3691.8</v>
      </c>
      <c r="H44" s="79"/>
      <c r="I44" s="151">
        <v>3223.9</v>
      </c>
    </row>
    <row r="45" spans="1:14">
      <c r="A45" s="15" t="s">
        <v>13</v>
      </c>
      <c r="B45" s="15"/>
      <c r="C45" s="15"/>
      <c r="D45" s="15"/>
      <c r="E45" s="51"/>
      <c r="F45" s="58"/>
      <c r="G45" s="123">
        <v>1325.6</v>
      </c>
      <c r="H45" s="80"/>
      <c r="I45" s="150">
        <v>1486.7</v>
      </c>
      <c r="N45" s="78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SUM(G42:G45)</f>
        <v>19234.099999999999</v>
      </c>
      <c r="H46" s="25"/>
      <c r="I46" s="28">
        <f>SUM(I44:I45)</f>
        <v>4710.6000000000004</v>
      </c>
      <c r="N46" s="78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+G33+G38+G46</f>
        <v>40081.1</v>
      </c>
      <c r="H47" s="25"/>
      <c r="I47" s="26">
        <f>I33+I38+I42+I46</f>
        <v>43753.499999999993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10">
      <c r="A49" s="15" t="s">
        <v>14</v>
      </c>
      <c r="B49" s="15"/>
      <c r="C49" s="15"/>
      <c r="D49" s="15"/>
      <c r="E49" s="51"/>
      <c r="F49" s="58"/>
      <c r="G49" s="100">
        <v>13000</v>
      </c>
      <c r="H49" s="81"/>
      <c r="I49" s="149">
        <v>13000</v>
      </c>
    </row>
    <row r="50" spans="1:10" ht="15.75" customHeight="1">
      <c r="A50" s="20" t="s">
        <v>15</v>
      </c>
      <c r="B50" s="29"/>
      <c r="C50" s="29"/>
      <c r="D50" s="29"/>
      <c r="E50" s="51"/>
      <c r="F50" s="58"/>
      <c r="G50" s="124">
        <v>19957.400000000001</v>
      </c>
      <c r="H50" s="112"/>
      <c r="I50" s="150">
        <v>19612.599999999999</v>
      </c>
      <c r="J50" s="154"/>
    </row>
    <row r="51" spans="1:10" ht="18" customHeight="1">
      <c r="A51" s="19"/>
      <c r="B51" s="19"/>
      <c r="C51" s="19"/>
      <c r="D51" s="19"/>
      <c r="E51" s="51"/>
      <c r="F51" s="58"/>
      <c r="G51" s="25">
        <f>SUM(G49:G50)</f>
        <v>32957.4</v>
      </c>
      <c r="H51" s="25" t="s">
        <v>0</v>
      </c>
      <c r="I51" s="25">
        <f>SUM(I49:I50)</f>
        <v>32612.6</v>
      </c>
    </row>
    <row r="52" spans="1:10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73038.5</v>
      </c>
      <c r="H52" s="25"/>
      <c r="I52" s="22">
        <f>I47+I51</f>
        <v>76366.099999999991</v>
      </c>
      <c r="J52" s="66"/>
    </row>
    <row r="53" spans="1:10" ht="19.5" customHeight="1" thickTop="1">
      <c r="A53" s="57"/>
      <c r="B53" s="57"/>
      <c r="C53" s="57"/>
      <c r="D53" s="57"/>
      <c r="E53" s="51"/>
      <c r="F53" s="58"/>
      <c r="G53" s="21"/>
      <c r="H53" s="25"/>
      <c r="I53" s="141"/>
    </row>
    <row r="54" spans="1:10">
      <c r="A54" s="65" t="s">
        <v>64</v>
      </c>
      <c r="B54" s="65" t="s">
        <v>65</v>
      </c>
      <c r="E54" s="39"/>
      <c r="G54" s="48" t="s">
        <v>67</v>
      </c>
      <c r="H54" s="66"/>
      <c r="I54" s="142"/>
    </row>
    <row r="55" spans="1:10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143"/>
    </row>
    <row r="56" spans="1:10" ht="14.4" thickBot="1">
      <c r="A56" s="55"/>
      <c r="B56" s="55"/>
      <c r="C56" s="55"/>
      <c r="D56" s="55"/>
      <c r="E56" s="55"/>
      <c r="F56" s="55"/>
      <c r="G56" s="55"/>
      <c r="H56" s="55"/>
      <c r="I56" s="137"/>
    </row>
    <row r="57" spans="1:10">
      <c r="A57" s="56"/>
      <c r="B57" s="56"/>
      <c r="C57" s="56"/>
      <c r="D57" s="56"/>
      <c r="E57" s="56"/>
      <c r="F57" s="56"/>
      <c r="G57" s="56"/>
      <c r="H57" s="56"/>
      <c r="I57" s="144"/>
    </row>
    <row r="59" spans="1:10">
      <c r="G59" s="66" t="s">
        <v>0</v>
      </c>
      <c r="I59" s="145" t="s">
        <v>0</v>
      </c>
    </row>
    <row r="61" spans="1:10">
      <c r="G61" s="155">
        <f>+G52-G25</f>
        <v>0</v>
      </c>
      <c r="I61" s="155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showGridLines="0" zoomScaleNormal="100" workbookViewId="0">
      <selection activeCell="I17" sqref="I17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72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152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152"/>
    </row>
    <row r="13" spans="1:10">
      <c r="A13" s="33" t="s">
        <v>51</v>
      </c>
    </row>
    <row r="14" spans="1:10">
      <c r="A14" s="35" t="s">
        <v>35</v>
      </c>
      <c r="G14" s="125">
        <v>46610.8</v>
      </c>
      <c r="H14" s="82"/>
      <c r="I14" s="132">
        <v>46306.9</v>
      </c>
    </row>
    <row r="15" spans="1:10">
      <c r="A15" s="35" t="s">
        <v>36</v>
      </c>
      <c r="D15" s="53"/>
      <c r="E15" s="54"/>
      <c r="G15" s="126">
        <v>14168.6</v>
      </c>
      <c r="H15" s="83"/>
      <c r="I15" s="133">
        <v>13160.1</v>
      </c>
    </row>
    <row r="16" spans="1:10" ht="16.5" customHeight="1">
      <c r="A16" s="36" t="s">
        <v>61</v>
      </c>
      <c r="D16" s="53"/>
      <c r="E16" s="54"/>
      <c r="G16" s="126">
        <v>6370.5</v>
      </c>
      <c r="H16" s="83"/>
      <c r="I16" s="133">
        <v>5130.8999999999996</v>
      </c>
    </row>
    <row r="17" spans="1:11">
      <c r="A17" s="35" t="s">
        <v>37</v>
      </c>
      <c r="D17" s="53"/>
      <c r="E17" s="54"/>
      <c r="G17" s="126">
        <v>3093.8</v>
      </c>
      <c r="H17" s="83"/>
      <c r="I17" s="133">
        <v>3734.1</v>
      </c>
    </row>
    <row r="18" spans="1:11">
      <c r="A18" s="35" t="s">
        <v>38</v>
      </c>
      <c r="D18" s="53"/>
      <c r="E18" s="54"/>
      <c r="G18" s="127">
        <v>1545.4</v>
      </c>
      <c r="H18" s="84"/>
      <c r="I18" s="102">
        <v>1520.3</v>
      </c>
    </row>
    <row r="19" spans="1:11">
      <c r="A19" s="32"/>
      <c r="D19" s="53"/>
      <c r="E19" s="54"/>
      <c r="G19" s="69">
        <f>SUM(G14:G18)</f>
        <v>71789.099999999991</v>
      </c>
      <c r="H19" s="69"/>
      <c r="I19" s="103">
        <f>SUM(I14:I18)</f>
        <v>69852.3</v>
      </c>
    </row>
    <row r="20" spans="1:11">
      <c r="A20" s="33" t="s">
        <v>52</v>
      </c>
      <c r="D20" s="53"/>
      <c r="E20" s="54"/>
      <c r="G20" s="70"/>
      <c r="H20" s="70"/>
      <c r="I20" s="104"/>
    </row>
    <row r="21" spans="1:11">
      <c r="A21" s="35" t="s">
        <v>39</v>
      </c>
      <c r="D21" s="53"/>
      <c r="E21" s="54"/>
      <c r="G21" s="128">
        <v>21443.599999999999</v>
      </c>
      <c r="H21" s="85"/>
      <c r="I21" s="105">
        <v>18218.7</v>
      </c>
    </row>
    <row r="22" spans="1:11">
      <c r="A22" s="35" t="s">
        <v>40</v>
      </c>
      <c r="D22" s="53"/>
      <c r="E22" s="54"/>
      <c r="G22" s="128">
        <v>26170</v>
      </c>
      <c r="H22" s="85"/>
      <c r="I22" s="105">
        <v>27664.9</v>
      </c>
    </row>
    <row r="23" spans="1:11">
      <c r="A23" s="35" t="s">
        <v>41</v>
      </c>
      <c r="D23" s="53"/>
      <c r="E23" s="54"/>
      <c r="G23" s="128">
        <v>11507.3</v>
      </c>
      <c r="H23" s="85"/>
      <c r="I23" s="105">
        <v>10769.6</v>
      </c>
    </row>
    <row r="24" spans="1:11">
      <c r="A24" s="35" t="s">
        <v>54</v>
      </c>
      <c r="D24" s="53"/>
      <c r="E24" s="54"/>
      <c r="G24" s="129">
        <v>8117.9</v>
      </c>
      <c r="H24" s="86"/>
      <c r="I24" s="106">
        <v>7052.8</v>
      </c>
    </row>
    <row r="25" spans="1:11" ht="21" customHeight="1">
      <c r="A25" s="33"/>
      <c r="D25" s="53"/>
      <c r="E25" s="54"/>
      <c r="G25" s="71">
        <f>SUM(G21:G24)</f>
        <v>67238.799999999988</v>
      </c>
      <c r="H25" s="72"/>
      <c r="I25" s="107">
        <f>SUM(I21:I24)</f>
        <v>63706.000000000007</v>
      </c>
    </row>
    <row r="26" spans="1:11" ht="13.5" customHeight="1">
      <c r="A26" s="33" t="s">
        <v>62</v>
      </c>
      <c r="D26" s="53"/>
      <c r="E26" s="54"/>
      <c r="G26" s="90">
        <v>0</v>
      </c>
      <c r="H26" s="87"/>
      <c r="I26" s="106">
        <v>29.6</v>
      </c>
    </row>
    <row r="27" spans="1:11" ht="21" customHeight="1">
      <c r="A27" s="31" t="s">
        <v>42</v>
      </c>
      <c r="D27" s="53"/>
      <c r="E27" s="54"/>
      <c r="G27" s="108">
        <f>+G19-G25-G26</f>
        <v>4550.3000000000029</v>
      </c>
      <c r="H27" s="69"/>
      <c r="I27" s="108">
        <f>+I19-I25-I26</f>
        <v>6116.6999999999953</v>
      </c>
    </row>
    <row r="28" spans="1:11">
      <c r="A28" s="31"/>
      <c r="D28" s="53"/>
      <c r="E28" s="54"/>
      <c r="G28" s="73"/>
      <c r="H28" s="73"/>
      <c r="I28" s="73"/>
    </row>
    <row r="29" spans="1:11">
      <c r="A29" s="33" t="s">
        <v>53</v>
      </c>
      <c r="D29" s="53"/>
      <c r="E29" s="54"/>
      <c r="G29" s="73"/>
      <c r="H29" s="73"/>
      <c r="I29" s="73"/>
    </row>
    <row r="30" spans="1:11">
      <c r="A30" s="35" t="s">
        <v>43</v>
      </c>
      <c r="D30" s="53"/>
      <c r="E30" s="54"/>
      <c r="G30" s="130">
        <v>232.8</v>
      </c>
      <c r="H30" s="88"/>
      <c r="I30" s="109">
        <v>205</v>
      </c>
    </row>
    <row r="31" spans="1:11">
      <c r="A31" s="35" t="s">
        <v>46</v>
      </c>
      <c r="D31" s="53"/>
      <c r="E31" s="54"/>
      <c r="G31" s="131">
        <f>3466+G40</f>
        <v>3012.4</v>
      </c>
      <c r="H31" s="74"/>
      <c r="I31" s="110">
        <f>3092.6</f>
        <v>3092.6</v>
      </c>
    </row>
    <row r="32" spans="1:11" ht="18.75" customHeight="1">
      <c r="A32" s="34"/>
      <c r="D32" s="53"/>
      <c r="E32" s="54"/>
      <c r="G32" s="75">
        <f>SUM(G30:G31)</f>
        <v>3245.2000000000003</v>
      </c>
      <c r="H32" s="73"/>
      <c r="I32" s="75">
        <f>SUM(I30:I31)</f>
        <v>3297.6</v>
      </c>
      <c r="K32" s="66"/>
    </row>
    <row r="33" spans="1:10">
      <c r="A33" s="34"/>
      <c r="D33" s="53"/>
      <c r="E33" s="54"/>
      <c r="G33" s="76"/>
      <c r="H33" s="73"/>
      <c r="I33" s="73"/>
    </row>
    <row r="34" spans="1:10">
      <c r="A34" s="31" t="s">
        <v>45</v>
      </c>
      <c r="D34" s="53"/>
      <c r="E34" s="54"/>
      <c r="G34" s="73">
        <f>+G27-G32</f>
        <v>1305.1000000000026</v>
      </c>
      <c r="H34" s="73"/>
      <c r="I34" s="73">
        <f>+I27-I32</f>
        <v>2819.0999999999954</v>
      </c>
    </row>
    <row r="35" spans="1:10">
      <c r="A35" s="31"/>
      <c r="D35" s="53"/>
      <c r="E35" s="54"/>
      <c r="G35" s="73"/>
      <c r="H35" s="73"/>
      <c r="I35" s="73"/>
    </row>
    <row r="36" spans="1:10">
      <c r="A36" s="33" t="s">
        <v>44</v>
      </c>
      <c r="D36" s="53"/>
      <c r="E36" s="54"/>
      <c r="G36" s="134">
        <v>628.6</v>
      </c>
      <c r="H36" s="89"/>
      <c r="I36" s="102">
        <v>320.39999999999998</v>
      </c>
    </row>
    <row r="37" spans="1:10" ht="10.5" customHeight="1">
      <c r="A37" s="31"/>
      <c r="D37" s="53"/>
      <c r="E37" s="54"/>
      <c r="G37" s="73"/>
      <c r="H37" s="73"/>
      <c r="I37" s="73"/>
    </row>
    <row r="38" spans="1:10">
      <c r="A38" s="31" t="s">
        <v>55</v>
      </c>
      <c r="D38" s="53"/>
      <c r="E38" s="54"/>
      <c r="G38" s="69">
        <f>SUM(G34:G36)</f>
        <v>1933.7000000000025</v>
      </c>
      <c r="H38" s="69"/>
      <c r="I38" s="103">
        <f>SUM(I34:I36)</f>
        <v>3139.4999999999955</v>
      </c>
    </row>
    <row r="39" spans="1:10">
      <c r="A39" s="31"/>
      <c r="D39" s="53"/>
      <c r="E39" s="54"/>
      <c r="G39" s="73"/>
      <c r="H39" s="73"/>
      <c r="I39" s="73"/>
    </row>
    <row r="40" spans="1:10">
      <c r="A40" s="33" t="s">
        <v>47</v>
      </c>
      <c r="D40" s="53"/>
      <c r="E40" s="54"/>
      <c r="G40" s="73">
        <v>-453.6</v>
      </c>
      <c r="H40" s="73"/>
      <c r="I40" s="73">
        <v>-829</v>
      </c>
    </row>
    <row r="41" spans="1:10">
      <c r="A41" s="33" t="s">
        <v>63</v>
      </c>
      <c r="D41" s="53"/>
      <c r="E41" s="54"/>
      <c r="G41" s="73">
        <v>0</v>
      </c>
      <c r="H41" s="73"/>
      <c r="I41" s="73">
        <v>-108.4</v>
      </c>
    </row>
    <row r="42" spans="1:10" ht="24.75" customHeight="1" thickBot="1">
      <c r="A42" s="31" t="s">
        <v>49</v>
      </c>
      <c r="D42" s="53"/>
      <c r="E42" s="54"/>
      <c r="G42" s="77">
        <f>SUM(G38:G41)</f>
        <v>1480.1000000000026</v>
      </c>
      <c r="H42" s="73"/>
      <c r="I42" s="111">
        <f>SUM(I38:I41)</f>
        <v>2202.0999999999954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2021-04-08T19:33:04Z</cp:lastPrinted>
  <dcterms:created xsi:type="dcterms:W3CDTF">2011-01-17T20:49:33Z</dcterms:created>
  <dcterms:modified xsi:type="dcterms:W3CDTF">2021-08-10T16:32:18Z</dcterms:modified>
</cp:coreProperties>
</file>