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84111503-ED5F-4360-B13E-9A73F269F2A9}" xr6:coauthVersionLast="47" xr6:coauthVersionMax="47" xr10:uidLastSave="{00000000-0000-0000-0000-000000000000}"/>
  <bookViews>
    <workbookView xWindow="-110" yWindow="-110" windowWidth="19420" windowHeight="10420" activeTab="1" xr2:uid="{8399F0BC-0247-4D4B-B134-40EDE0CDDA13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C33" i="2"/>
  <c r="D29" i="2"/>
  <c r="D34" i="2" s="1"/>
  <c r="D42" i="2" s="1"/>
  <c r="C29" i="2"/>
  <c r="C34" i="2" s="1"/>
  <c r="D21" i="2"/>
  <c r="C21" i="2"/>
  <c r="D14" i="2"/>
  <c r="D22" i="2" s="1"/>
  <c r="C14" i="2"/>
  <c r="C22" i="2" s="1"/>
  <c r="D38" i="1"/>
  <c r="D42" i="1" s="1"/>
  <c r="D46" i="1" s="1"/>
  <c r="D48" i="1" s="1"/>
  <c r="D36" i="1"/>
  <c r="C36" i="1"/>
  <c r="D29" i="1"/>
  <c r="C29" i="1"/>
  <c r="D24" i="1"/>
  <c r="C24" i="1"/>
  <c r="D16" i="1"/>
  <c r="C16" i="1"/>
  <c r="D10" i="1"/>
  <c r="D18" i="1" s="1"/>
  <c r="C10" i="1"/>
  <c r="C38" i="1" s="1"/>
  <c r="C42" i="1" s="1"/>
  <c r="C46" i="1" s="1"/>
  <c r="C48" i="1" s="1"/>
  <c r="C42" i="2" l="1"/>
  <c r="C18" i="1"/>
</calcChain>
</file>

<file path=xl/sharedStrings.xml><?xml version="1.0" encoding="utf-8"?>
<sst xmlns="http://schemas.openxmlformats.org/spreadsheetml/2006/main" count="81" uniqueCount="69">
  <si>
    <t>ADMINISTRADORA DE FONDOS DE PENSIONES CRECER. S.A</t>
  </si>
  <si>
    <t>ESTADO DE RESULTADOS DEL 1 DE ENERO AL 30 DE JUNIO</t>
  </si>
  <si>
    <t>(Expresados en dólares de los Estados Unidos de América)</t>
  </si>
  <si>
    <t>DESCRIPCION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</si>
  <si>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</si>
  <si>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</si>
  <si>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</si>
  <si>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</si>
  <si>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</si>
  <si>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</si>
  <si>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</si>
  <si>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</si>
  <si>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</si>
  <si>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</si>
  <si>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</si>
  <si>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</si>
  <si>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</si>
  <si>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</si>
  <si>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</si>
  <si>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</si>
  <si>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</si>
  <si>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</si>
  <si>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</si>
  <si>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</si>
  <si>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</si>
  <si>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</si>
  <si>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</si>
  <si>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>-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</si>
  <si>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</si>
  <si>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</si>
  <si>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</si>
  <si>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</si>
  <si>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</si>
  <si>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</si>
  <si>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</si>
  <si>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</si>
  <si>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30 DE JUNIO DE 2021 Y 31 DE DICIEMBRE DE 2020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</si>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</sst>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7" fillId="4" borderId="2" xfId="2" applyNumberFormat="1" applyFont="1" applyFill="1" applyBorder="1" applyAlignment="1">
      <alignment horizontal="center"/>
    </xf>
    <xf numFmtId="0" fontId="8" fillId="4" borderId="3" xfId="2" applyNumberFormat="1" applyFont="1" applyFill="1" applyBorder="1" applyAlignment="1">
      <alignment horizontal="center"/>
    </xf>
    <xf numFmtId="49" fontId="8" fillId="4" borderId="4" xfId="2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49" fontId="9" fillId="5" borderId="8" xfId="0" applyNumberFormat="1" applyFont="1" applyFill="1" applyBorder="1" applyAlignment="1">
      <alignment horizontal="left"/>
    </xf>
    <xf numFmtId="38" fontId="9" fillId="5" borderId="6" xfId="0" applyNumberFormat="1" applyFont="1" applyFill="1" applyBorder="1" applyAlignment="1">
      <alignment horizontal="right"/>
    </xf>
    <xf numFmtId="38" fontId="9" fillId="5" borderId="7" xfId="0" applyNumberFormat="1" applyFont="1" applyFill="1" applyBorder="1" applyAlignment="1">
      <alignment horizontal="right"/>
    </xf>
    <xf numFmtId="49" fontId="6" fillId="4" borderId="8" xfId="0" applyNumberFormat="1" applyFont="1" applyFill="1" applyBorder="1" applyAlignment="1">
      <alignment horizontal="left"/>
    </xf>
    <xf numFmtId="37" fontId="6" fillId="4" borderId="6" xfId="0" applyNumberFormat="1" applyFont="1" applyFill="1" applyBorder="1" applyAlignment="1">
      <alignment horizontal="right"/>
    </xf>
    <xf numFmtId="37" fontId="6" fillId="4" borderId="7" xfId="0" applyNumberFormat="1" applyFont="1" applyFill="1" applyBorder="1" applyAlignment="1">
      <alignment horizontal="right"/>
    </xf>
    <xf numFmtId="43" fontId="4" fillId="3" borderId="6" xfId="1" applyFont="1" applyFill="1" applyBorder="1" applyAlignment="1">
      <alignment horizontal="right"/>
    </xf>
    <xf numFmtId="49" fontId="9" fillId="6" borderId="9" xfId="0" applyNumberFormat="1" applyFont="1" applyFill="1" applyBorder="1" applyAlignment="1">
      <alignment horizontal="left"/>
    </xf>
    <xf numFmtId="164" fontId="9" fillId="6" borderId="10" xfId="1" applyNumberFormat="1" applyFont="1" applyFill="1" applyBorder="1" applyAlignment="1">
      <alignment horizontal="right"/>
    </xf>
    <xf numFmtId="164" fontId="9" fillId="6" borderId="11" xfId="1" applyNumberFormat="1" applyFont="1" applyFill="1" applyBorder="1" applyAlignment="1">
      <alignment horizontal="right"/>
    </xf>
    <xf numFmtId="37" fontId="4" fillId="3" borderId="12" xfId="0" applyNumberFormat="1" applyFont="1" applyFill="1" applyBorder="1" applyAlignment="1">
      <alignment horizontal="right"/>
    </xf>
    <xf numFmtId="37" fontId="4" fillId="3" borderId="7" xfId="0" applyNumberFormat="1" applyFont="1" applyFill="1" applyBorder="1" applyAlignment="1">
      <alignment horizontal="right"/>
    </xf>
    <xf numFmtId="49" fontId="6" fillId="3" borderId="0" xfId="0" applyNumberFormat="1" applyFont="1" applyFill="1"/>
    <xf numFmtId="165" fontId="9" fillId="6" borderId="10" xfId="0" applyNumberFormat="1" applyFont="1" applyFill="1" applyBorder="1" applyAlignment="1">
      <alignment horizontal="right"/>
    </xf>
    <xf numFmtId="165" fontId="9" fillId="6" borderId="11" xfId="0" applyNumberFormat="1" applyFont="1" applyFill="1" applyBorder="1" applyAlignment="1">
      <alignment horizontal="right"/>
    </xf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38" fontId="5" fillId="3" borderId="0" xfId="0" applyNumberFormat="1" applyFont="1" applyFill="1"/>
    <xf numFmtId="49" fontId="4" fillId="3" borderId="13" xfId="0" applyNumberFormat="1" applyFont="1" applyFill="1" applyBorder="1"/>
    <xf numFmtId="0" fontId="4" fillId="3" borderId="13" xfId="0" applyFont="1" applyFill="1" applyBorder="1" applyAlignment="1">
      <alignment horizontal="center"/>
    </xf>
    <xf numFmtId="49" fontId="10" fillId="3" borderId="0" xfId="0" applyNumberFormat="1" applyFont="1" applyFill="1"/>
    <xf numFmtId="49" fontId="11" fillId="3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164" fontId="5" fillId="3" borderId="0" xfId="1" applyNumberFormat="1" applyFont="1" applyFill="1"/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49" fontId="7" fillId="4" borderId="5" xfId="2" applyNumberFormat="1" applyFont="1" applyFill="1" applyBorder="1" applyAlignment="1">
      <alignment horizontal="left"/>
    </xf>
    <xf numFmtId="167" fontId="7" fillId="4" borderId="6" xfId="4" applyNumberFormat="1" applyFont="1" applyFill="1" applyBorder="1"/>
    <xf numFmtId="38" fontId="7" fillId="4" borderId="7" xfId="2" applyNumberFormat="1" applyFont="1" applyFill="1" applyBorder="1"/>
    <xf numFmtId="38" fontId="7" fillId="4" borderId="14" xfId="2" applyNumberFormat="1" applyFont="1" applyFill="1" applyBorder="1"/>
    <xf numFmtId="49" fontId="9" fillId="5" borderId="5" xfId="2" applyNumberFormat="1" applyFont="1" applyFill="1" applyBorder="1" applyAlignment="1">
      <alignment horizontal="left"/>
    </xf>
    <xf numFmtId="167" fontId="9" fillId="5" borderId="6" xfId="4" applyNumberFormat="1" applyFont="1" applyFill="1" applyBorder="1"/>
    <xf numFmtId="38" fontId="9" fillId="5" borderId="14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7" fontId="3" fillId="4" borderId="6" xfId="4" applyNumberFormat="1" applyFont="1" applyFill="1" applyBorder="1"/>
    <xf numFmtId="38" fontId="3" fillId="4" borderId="14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7" fontId="2" fillId="5" borderId="6" xfId="4" applyNumberFormat="1" applyFont="1" applyFill="1" applyBorder="1"/>
    <xf numFmtId="38" fontId="2" fillId="5" borderId="14" xfId="2" applyNumberFormat="1" applyFont="1" applyFill="1" applyBorder="1"/>
    <xf numFmtId="37" fontId="4" fillId="3" borderId="12" xfId="0" applyNumberFormat="1" applyFont="1" applyFill="1" applyBorder="1"/>
    <xf numFmtId="37" fontId="4" fillId="3" borderId="15" xfId="0" applyNumberFormat="1" applyFont="1" applyFill="1" applyBorder="1"/>
    <xf numFmtId="38" fontId="4" fillId="3" borderId="0" xfId="0" applyNumberFormat="1" applyFont="1" applyFill="1"/>
    <xf numFmtId="49" fontId="6" fillId="3" borderId="0" xfId="0" applyNumberFormat="1" applyFont="1" applyFill="1" applyAlignment="1">
      <alignment horizontal="left"/>
    </xf>
    <xf numFmtId="38" fontId="6" fillId="3" borderId="16" xfId="0" applyNumberFormat="1" applyFont="1" applyFill="1" applyBorder="1"/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5">
    <cellStyle name="Millares" xfId="1" builtinId="3"/>
    <cellStyle name="Millares 2" xfId="4" xr:uid="{318BD4F2-609E-4391-9D78-878EC5B90DA6}"/>
    <cellStyle name="Normal" xfId="0" builtinId="0"/>
    <cellStyle name="Porcentaje 2" xfId="3" xr:uid="{4440A112-5522-4F6F-8AF2-78755FF063D3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2032000</xdr:colOff>
      <xdr:row>0</xdr:row>
      <xdr:rowOff>53974</xdr:rowOff>
    </xdr:from>
    <xdr:to>
      <xdr:col>1</xdr:col>
      <xdr:colOff>4175125</xdr:colOff>
      <xdr:row>0</xdr:row>
      <xdr:rowOff>596899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373E007F-8A5B-4249-BE57-1763245DAF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3974"/>
          <a:ext cx="21431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1549400</xdr:colOff>
      <xdr:row>0</xdr:row>
      <xdr:rowOff>38100</xdr:rowOff>
    </xdr:from>
    <xdr:to>
      <xdr:col>2</xdr:col>
      <xdr:colOff>71781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B82DDB1-A423-4569-B58D-91C6F4C62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050" y="38100"/>
          <a:ext cx="2148231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55F4-DD4F-4119-98AF-439715E4EA9F}">
  <dimension ref="A1:K58"/>
  <sheetViews>
    <sheetView topLeftCell="A33" workbookViewId="0">
      <selection activeCell="A33" sqref="A1:XFD1048576"/>
    </sheetView>
  </sheetViews>
  <sheetFormatPr baseColWidth="10" defaultColWidth="0" defaultRowHeight="0" customHeight="1" zeroHeight="1" x14ac:dyDescent="0.2"/>
  <cols>
    <col min="1" max="1" width="1.7265625" style="37" customWidth="1"/>
    <col min="2" max="2" width="68.26953125" style="37" customWidth="1"/>
    <col min="3" max="4" width="15.1796875" style="38" customWidth="1"/>
    <col min="5" max="5" width="8.1796875" style="2" hidden="1" customWidth="1"/>
    <col min="6" max="6" width="11.453125" style="2" hidden="1" customWidth="1"/>
    <col min="7" max="11" width="0" style="2" hidden="1" customWidth="1"/>
    <col min="12" max="16384" width="11.453125" style="2" hidden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2021</v>
      </c>
      <c r="D6" s="9">
        <v>2020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30649067</v>
      </c>
      <c r="D9" s="17">
        <v>27942231</v>
      </c>
    </row>
    <row r="10" spans="1:4" ht="12.5" customHeight="1" x14ac:dyDescent="0.3">
      <c r="A10" s="5"/>
      <c r="B10" s="13" t="s">
        <v>6</v>
      </c>
      <c r="C10" s="18">
        <f>SUM(C9)</f>
        <v>30649067</v>
      </c>
      <c r="D10" s="19">
        <f>SUM(D9)</f>
        <v>27942231</v>
      </c>
    </row>
    <row r="11" spans="1:4" ht="8.75" customHeight="1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15941818</v>
      </c>
      <c r="D13" s="17">
        <v>12937509</v>
      </c>
    </row>
    <row r="14" spans="1:4" ht="12.5" x14ac:dyDescent="0.25">
      <c r="A14" s="5"/>
      <c r="B14" s="10" t="s">
        <v>9</v>
      </c>
      <c r="C14" s="16">
        <v>639405</v>
      </c>
      <c r="D14" s="17">
        <v>588740</v>
      </c>
    </row>
    <row r="15" spans="1:4" ht="12.5" x14ac:dyDescent="0.25">
      <c r="A15" s="5"/>
      <c r="B15" s="10" t="s">
        <v>10</v>
      </c>
      <c r="C15" s="16">
        <v>905915</v>
      </c>
      <c r="D15" s="17">
        <v>755878</v>
      </c>
    </row>
    <row r="16" spans="1:4" ht="12.5" customHeight="1" x14ac:dyDescent="0.3">
      <c r="A16" s="5"/>
      <c r="B16" s="13" t="s">
        <v>6</v>
      </c>
      <c r="C16" s="18">
        <f>SUM(C13:C15)</f>
        <v>17487138</v>
      </c>
      <c r="D16" s="19">
        <f>SUM(D13:D15)</f>
        <v>14282127</v>
      </c>
    </row>
    <row r="17" spans="1:4" ht="8.75" customHeight="1" x14ac:dyDescent="0.25">
      <c r="A17" s="5"/>
      <c r="B17" s="10"/>
      <c r="C17" s="11"/>
      <c r="D17" s="12"/>
    </row>
    <row r="18" spans="1:4" ht="13" x14ac:dyDescent="0.3">
      <c r="A18" s="5"/>
      <c r="B18" s="20" t="s">
        <v>11</v>
      </c>
      <c r="C18" s="21">
        <f>C10-C16</f>
        <v>13161929</v>
      </c>
      <c r="D18" s="22">
        <f>D10-D16</f>
        <v>13660104</v>
      </c>
    </row>
    <row r="19" spans="1:4" ht="8.75" customHeight="1" x14ac:dyDescent="0.25">
      <c r="A19" s="5"/>
      <c r="B19" s="10"/>
      <c r="C19" s="16"/>
      <c r="D19" s="17"/>
    </row>
    <row r="20" spans="1:4" ht="13" x14ac:dyDescent="0.3">
      <c r="A20" s="5"/>
      <c r="B20" s="13" t="s">
        <v>12</v>
      </c>
      <c r="C20" s="18"/>
      <c r="D20" s="19"/>
    </row>
    <row r="21" spans="1:4" ht="12.5" x14ac:dyDescent="0.25">
      <c r="A21" s="5"/>
      <c r="B21" s="10" t="s">
        <v>13</v>
      </c>
      <c r="C21" s="16">
        <v>7436968</v>
      </c>
      <c r="D21" s="17">
        <v>6028816</v>
      </c>
    </row>
    <row r="22" spans="1:4" ht="12.5" x14ac:dyDescent="0.25">
      <c r="A22" s="5"/>
      <c r="B22" s="10" t="s">
        <v>14</v>
      </c>
      <c r="C22" s="16">
        <v>828153</v>
      </c>
      <c r="D22" s="17">
        <v>677964</v>
      </c>
    </row>
    <row r="23" spans="1:4" ht="12.5" x14ac:dyDescent="0.25">
      <c r="A23" s="5"/>
      <c r="B23" s="10" t="s">
        <v>15</v>
      </c>
      <c r="C23" s="16">
        <v>9472</v>
      </c>
      <c r="D23" s="17">
        <v>10244</v>
      </c>
    </row>
    <row r="24" spans="1:4" ht="12.5" customHeight="1" x14ac:dyDescent="0.3">
      <c r="A24" s="5"/>
      <c r="B24" s="13" t="s">
        <v>6</v>
      </c>
      <c r="C24" s="18">
        <f>SUM(C21:C23)</f>
        <v>8274593</v>
      </c>
      <c r="D24" s="19">
        <f>SUM(D21:D23)</f>
        <v>6717024</v>
      </c>
    </row>
    <row r="25" spans="1:4" ht="8.75" customHeight="1" x14ac:dyDescent="0.25">
      <c r="A25" s="5"/>
      <c r="B25" s="10"/>
      <c r="C25" s="16"/>
      <c r="D25" s="17"/>
    </row>
    <row r="26" spans="1:4" ht="13" x14ac:dyDescent="0.3">
      <c r="A26" s="5"/>
      <c r="B26" s="13" t="s">
        <v>16</v>
      </c>
      <c r="C26" s="18"/>
      <c r="D26" s="19"/>
    </row>
    <row r="27" spans="1:4" ht="12.5" x14ac:dyDescent="0.25">
      <c r="A27" s="5"/>
      <c r="B27" s="10" t="s">
        <v>17</v>
      </c>
      <c r="C27" s="16">
        <v>503</v>
      </c>
      <c r="D27" s="17">
        <v>902</v>
      </c>
    </row>
    <row r="28" spans="1:4" ht="12.5" x14ac:dyDescent="0.25">
      <c r="A28" s="5"/>
      <c r="B28" s="10" t="s">
        <v>18</v>
      </c>
      <c r="C28" s="16">
        <v>-432097</v>
      </c>
      <c r="D28" s="17">
        <v>-453292</v>
      </c>
    </row>
    <row r="29" spans="1:4" ht="12.5" customHeight="1" x14ac:dyDescent="0.3">
      <c r="A29" s="5"/>
      <c r="B29" s="13" t="s">
        <v>6</v>
      </c>
      <c r="C29" s="18">
        <f>SUM(C27:C28)</f>
        <v>-431594</v>
      </c>
      <c r="D29" s="19">
        <f>SUM(D27:D28)</f>
        <v>-452390</v>
      </c>
    </row>
    <row r="30" spans="1:4" ht="8.75" customHeight="1" x14ac:dyDescent="0.25">
      <c r="A30" s="5"/>
      <c r="B30" s="10"/>
      <c r="C30" s="16"/>
      <c r="D30" s="17"/>
    </row>
    <row r="31" spans="1:4" ht="13" x14ac:dyDescent="0.3">
      <c r="A31" s="5"/>
      <c r="B31" s="13" t="s">
        <v>19</v>
      </c>
      <c r="C31" s="18"/>
      <c r="D31" s="19"/>
    </row>
    <row r="32" spans="1:4" ht="12.5" x14ac:dyDescent="0.25">
      <c r="A32" s="5"/>
      <c r="B32" s="10" t="s">
        <v>20</v>
      </c>
      <c r="C32" s="16">
        <v>15466</v>
      </c>
      <c r="D32" s="17">
        <v>11748</v>
      </c>
    </row>
    <row r="33" spans="1:4" ht="12.5" x14ac:dyDescent="0.25">
      <c r="A33" s="5"/>
      <c r="B33" s="10" t="s">
        <v>21</v>
      </c>
      <c r="C33" s="16">
        <v>-2644</v>
      </c>
      <c r="D33" s="17">
        <v>-4502</v>
      </c>
    </row>
    <row r="34" spans="1:4" ht="12.5" x14ac:dyDescent="0.25">
      <c r="A34" s="5"/>
      <c r="B34" s="10" t="s">
        <v>22</v>
      </c>
      <c r="C34" s="16">
        <v>74612</v>
      </c>
      <c r="D34" s="17">
        <v>18043</v>
      </c>
    </row>
    <row r="35" spans="1:4" ht="12.5" x14ac:dyDescent="0.25">
      <c r="A35" s="5"/>
      <c r="B35" s="10" t="s">
        <v>23</v>
      </c>
      <c r="C35" s="16">
        <v>-3107267</v>
      </c>
      <c r="D35" s="17">
        <v>-19247</v>
      </c>
    </row>
    <row r="36" spans="1:4" ht="12.5" customHeight="1" x14ac:dyDescent="0.3">
      <c r="A36" s="5"/>
      <c r="B36" s="13" t="s">
        <v>6</v>
      </c>
      <c r="C36" s="18">
        <f>SUM(C32:C35)</f>
        <v>-3019833</v>
      </c>
      <c r="D36" s="19">
        <f>SUM(D32:D35)</f>
        <v>6042</v>
      </c>
    </row>
    <row r="37" spans="1:4" ht="8.75" customHeight="1" x14ac:dyDescent="0.25">
      <c r="A37" s="5"/>
      <c r="B37" s="10"/>
      <c r="C37" s="11"/>
      <c r="D37" s="12"/>
    </row>
    <row r="38" spans="1:4" ht="13" x14ac:dyDescent="0.3">
      <c r="A38" s="5"/>
      <c r="B38" s="23" t="s">
        <v>24</v>
      </c>
      <c r="C38" s="24">
        <f>C10-C16-C24-C29-C36</f>
        <v>8338763</v>
      </c>
      <c r="D38" s="25">
        <f>D10-D16-D24-D29-D36</f>
        <v>7389428</v>
      </c>
    </row>
    <row r="39" spans="1:4" ht="8.75" customHeight="1" x14ac:dyDescent="0.25">
      <c r="A39" s="5"/>
      <c r="B39" s="10"/>
      <c r="C39" s="11"/>
      <c r="D39" s="12"/>
    </row>
    <row r="40" spans="1:4" ht="12.5" x14ac:dyDescent="0.25">
      <c r="A40" s="5"/>
      <c r="B40" s="10" t="s">
        <v>25</v>
      </c>
      <c r="C40" s="16">
        <v>2300782</v>
      </c>
      <c r="D40" s="17">
        <v>2184077</v>
      </c>
    </row>
    <row r="41" spans="1:4" ht="12.5" x14ac:dyDescent="0.25">
      <c r="A41" s="5"/>
      <c r="B41" s="10" t="s">
        <v>26</v>
      </c>
      <c r="C41" s="16" t="s">
        <v>27</v>
      </c>
      <c r="D41" s="17">
        <v>244053</v>
      </c>
    </row>
    <row r="42" spans="1:4" ht="13" x14ac:dyDescent="0.3">
      <c r="A42" s="5"/>
      <c r="B42" s="13" t="s">
        <v>28</v>
      </c>
      <c r="C42" s="18">
        <f>C38-C40</f>
        <v>6037981</v>
      </c>
      <c r="D42" s="19">
        <f>D38-D40-D41</f>
        <v>4961298</v>
      </c>
    </row>
    <row r="43" spans="1:4" ht="12.5" x14ac:dyDescent="0.25">
      <c r="A43" s="5"/>
      <c r="B43" s="10"/>
      <c r="C43" s="11"/>
      <c r="D43" s="12"/>
    </row>
    <row r="44" spans="1:4" ht="12.5" x14ac:dyDescent="0.25">
      <c r="A44" s="5"/>
      <c r="B44" s="10" t="s">
        <v>29</v>
      </c>
      <c r="C44" s="26" t="s">
        <v>27</v>
      </c>
      <c r="D44" s="17">
        <v>-1187</v>
      </c>
    </row>
    <row r="45" spans="1:4" ht="12.5" x14ac:dyDescent="0.25">
      <c r="A45" s="5"/>
      <c r="B45" s="10"/>
      <c r="C45" s="11"/>
      <c r="D45" s="12"/>
    </row>
    <row r="46" spans="1:4" ht="13.5" thickBot="1" x14ac:dyDescent="0.35">
      <c r="A46" s="5"/>
      <c r="B46" s="27" t="s">
        <v>30</v>
      </c>
      <c r="C46" s="28">
        <f>C42</f>
        <v>6037981</v>
      </c>
      <c r="D46" s="29">
        <f>D42-D44</f>
        <v>4962485</v>
      </c>
    </row>
    <row r="47" spans="1:4" ht="12.5" x14ac:dyDescent="0.25">
      <c r="A47" s="5"/>
      <c r="B47" s="10"/>
      <c r="C47" s="30"/>
      <c r="D47" s="31"/>
    </row>
    <row r="48" spans="1:4" ht="13.5" thickBot="1" x14ac:dyDescent="0.35">
      <c r="A48" s="32"/>
      <c r="B48" s="27" t="s">
        <v>31</v>
      </c>
      <c r="C48" s="33">
        <f>C46/1000000</f>
        <v>6.0379810000000003</v>
      </c>
      <c r="D48" s="34">
        <f>D46/1000000</f>
        <v>4.962485</v>
      </c>
    </row>
    <row r="49" spans="1:4" ht="12.5" x14ac:dyDescent="0.25">
      <c r="A49" s="5"/>
      <c r="B49" s="35"/>
      <c r="C49" s="36"/>
      <c r="D49" s="36"/>
    </row>
    <row r="50" spans="1:4" ht="12.5" x14ac:dyDescent="0.25">
      <c r="A50" s="5"/>
      <c r="B50" s="35"/>
      <c r="C50" s="36"/>
      <c r="D50" s="36"/>
    </row>
    <row r="51" spans="1:4" ht="10" x14ac:dyDescent="0.2"/>
    <row r="52" spans="1:4" ht="10" x14ac:dyDescent="0.2"/>
    <row r="53" spans="1:4" ht="10" x14ac:dyDescent="0.2"/>
    <row r="54" spans="1:4" ht="12.5" x14ac:dyDescent="0.25">
      <c r="A54" s="5"/>
      <c r="B54" s="39"/>
      <c r="C54" s="40"/>
      <c r="D54" s="40"/>
    </row>
    <row r="55" spans="1:4" ht="11.5" x14ac:dyDescent="0.25">
      <c r="A55" s="41"/>
      <c r="B55" s="42" t="s">
        <v>32</v>
      </c>
      <c r="C55" s="43" t="s">
        <v>33</v>
      </c>
      <c r="D55" s="43"/>
    </row>
    <row r="56" spans="1:4" ht="11.5" x14ac:dyDescent="0.25">
      <c r="A56" s="41"/>
      <c r="B56" s="44" t="s">
        <v>34</v>
      </c>
      <c r="C56" s="45" t="s">
        <v>35</v>
      </c>
      <c r="D56" s="45"/>
    </row>
    <row r="57" spans="1:4" ht="10" x14ac:dyDescent="0.2"/>
    <row r="58" spans="1:4" ht="10" x14ac:dyDescent="0.2"/>
  </sheetData>
  <sheetProtection algorithmName="SHA-512" hashValue="eJGeFam1Zg8X40z7bUEnxiTcyzNDYLkF+0fKVWA6QMXZzdBubI09K+AQewrfcDeS+VSpy5z5+vWe9pmvbN/eVw==" saltValue="sV1VAzVGU9D4wALKKSbvmg==" spinCount="100000" sheet="1" objects="1" scenarios="1" selectLockedCells="1" selectUnlockedCells="1"/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59055118110236227" right="0.59055118110236227" top="0.78740157480314965" bottom="0.78740157480314965" header="0" footer="0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3D06-5BC3-40B3-A230-13C29B366845}">
  <dimension ref="A1:G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51.90625" style="37" customWidth="1"/>
    <col min="3" max="3" width="11.1796875" style="38" bestFit="1" customWidth="1"/>
    <col min="4" max="4" width="9.90625" style="38" customWidth="1"/>
    <col min="5" max="5" width="11.453125" style="2" customWidth="1"/>
    <col min="6" max="7" width="11.453125" style="46" customWidth="1"/>
    <col min="8" max="11" width="11.453125" style="2" customWidth="1"/>
    <col min="12" max="16383" width="11.453125" style="2"/>
    <col min="16384" max="16384" width="3.6328125" style="2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3" t="s">
        <v>0</v>
      </c>
      <c r="B2" s="3"/>
      <c r="C2" s="3"/>
      <c r="D2" s="3"/>
    </row>
    <row r="3" spans="1:5" ht="12.75" customHeight="1" x14ac:dyDescent="0.3">
      <c r="A3" s="3" t="s">
        <v>36</v>
      </c>
      <c r="B3" s="3"/>
      <c r="C3" s="3"/>
      <c r="D3" s="3"/>
    </row>
    <row r="4" spans="1:5" ht="15" customHeight="1" x14ac:dyDescent="0.2">
      <c r="A4" s="4" t="s">
        <v>2</v>
      </c>
      <c r="B4" s="4"/>
      <c r="C4" s="4"/>
      <c r="D4" s="4"/>
    </row>
    <row r="5" spans="1:5" ht="13" thickBot="1" x14ac:dyDescent="0.3">
      <c r="A5" s="5"/>
      <c r="B5" s="6"/>
      <c r="C5" s="6"/>
      <c r="D5" s="6"/>
    </row>
    <row r="6" spans="1:5" ht="14.5" x14ac:dyDescent="0.35">
      <c r="A6" s="5"/>
      <c r="B6" s="47" t="s">
        <v>3</v>
      </c>
      <c r="C6" s="48">
        <v>2021</v>
      </c>
      <c r="D6" s="49">
        <v>2020</v>
      </c>
    </row>
    <row r="7" spans="1:5" ht="8.75" customHeight="1" x14ac:dyDescent="0.25">
      <c r="A7" s="5"/>
      <c r="B7" s="10"/>
      <c r="C7" s="50"/>
      <c r="D7" s="51"/>
    </row>
    <row r="8" spans="1:5" ht="13" x14ac:dyDescent="0.3">
      <c r="A8" s="5"/>
      <c r="B8" s="13" t="s">
        <v>37</v>
      </c>
      <c r="C8" s="52"/>
      <c r="D8" s="53"/>
    </row>
    <row r="9" spans="1:5" ht="13" x14ac:dyDescent="0.3">
      <c r="A9" s="5"/>
      <c r="B9" s="10" t="s">
        <v>38</v>
      </c>
      <c r="C9" s="52"/>
      <c r="D9" s="53"/>
    </row>
    <row r="10" spans="1:5" ht="12.5" x14ac:dyDescent="0.25">
      <c r="A10" s="5"/>
      <c r="B10" s="10" t="s">
        <v>39</v>
      </c>
      <c r="C10" s="50">
        <v>2570498</v>
      </c>
      <c r="D10" s="51">
        <v>10736459</v>
      </c>
      <c r="E10" s="46"/>
    </row>
    <row r="11" spans="1:5" ht="12.5" x14ac:dyDescent="0.25">
      <c r="A11" s="5"/>
      <c r="B11" s="10" t="s">
        <v>40</v>
      </c>
      <c r="C11" s="50">
        <v>16770263</v>
      </c>
      <c r="D11" s="51">
        <v>14926141</v>
      </c>
      <c r="E11" s="46"/>
    </row>
    <row r="12" spans="1:5" ht="12.5" x14ac:dyDescent="0.25">
      <c r="A12" s="5"/>
      <c r="B12" s="10" t="s">
        <v>41</v>
      </c>
      <c r="C12" s="50">
        <v>1324567</v>
      </c>
      <c r="D12" s="51">
        <v>1645808</v>
      </c>
      <c r="E12" s="46"/>
    </row>
    <row r="13" spans="1:5" ht="12.5" x14ac:dyDescent="0.25">
      <c r="A13" s="5"/>
      <c r="B13" s="10" t="s">
        <v>42</v>
      </c>
      <c r="C13" s="50">
        <v>152184</v>
      </c>
      <c r="D13" s="51">
        <v>17510</v>
      </c>
      <c r="E13" s="46"/>
    </row>
    <row r="14" spans="1:5" ht="13" x14ac:dyDescent="0.3">
      <c r="A14" s="5"/>
      <c r="B14" s="54" t="s">
        <v>43</v>
      </c>
      <c r="C14" s="55">
        <f>SUM(C10:C13)</f>
        <v>20817512</v>
      </c>
      <c r="D14" s="56">
        <f>SUM(D10:D13)</f>
        <v>27325918</v>
      </c>
      <c r="E14" s="46"/>
    </row>
    <row r="15" spans="1:5" ht="8.75" customHeight="1" x14ac:dyDescent="0.25">
      <c r="A15" s="5"/>
      <c r="B15" s="10"/>
      <c r="C15" s="50"/>
      <c r="D15" s="51"/>
      <c r="E15" s="46"/>
    </row>
    <row r="16" spans="1:5" ht="13" x14ac:dyDescent="0.3">
      <c r="A16" s="5"/>
      <c r="B16" s="13" t="s">
        <v>44</v>
      </c>
      <c r="C16" s="52"/>
      <c r="D16" s="53"/>
      <c r="E16" s="46"/>
    </row>
    <row r="17" spans="1:5" ht="12.5" x14ac:dyDescent="0.25">
      <c r="A17" s="5"/>
      <c r="B17" s="10" t="s">
        <v>45</v>
      </c>
      <c r="C17" s="50">
        <v>1578</v>
      </c>
      <c r="D17" s="51">
        <v>2940</v>
      </c>
      <c r="E17" s="46"/>
    </row>
    <row r="18" spans="1:5" ht="12.5" x14ac:dyDescent="0.25">
      <c r="A18" s="5"/>
      <c r="B18" s="10" t="s">
        <v>46</v>
      </c>
      <c r="C18" s="50">
        <v>872824</v>
      </c>
      <c r="D18" s="51">
        <v>1151205</v>
      </c>
      <c r="E18" s="46"/>
    </row>
    <row r="19" spans="1:5" ht="12.5" x14ac:dyDescent="0.25">
      <c r="A19" s="5"/>
      <c r="B19" s="10" t="s">
        <v>47</v>
      </c>
      <c r="C19" s="50">
        <v>3251884</v>
      </c>
      <c r="D19" s="51">
        <v>3249155</v>
      </c>
      <c r="E19" s="46"/>
    </row>
    <row r="20" spans="1:5" ht="12.5" x14ac:dyDescent="0.25">
      <c r="A20" s="5"/>
      <c r="B20" s="10" t="s">
        <v>48</v>
      </c>
      <c r="C20" s="50">
        <v>867985</v>
      </c>
      <c r="D20" s="51">
        <v>1557141</v>
      </c>
      <c r="E20" s="46"/>
    </row>
    <row r="21" spans="1:5" ht="13" x14ac:dyDescent="0.3">
      <c r="A21" s="5"/>
      <c r="B21" s="54" t="s">
        <v>49</v>
      </c>
      <c r="C21" s="55">
        <f>SUM(C17:C20)</f>
        <v>4994271</v>
      </c>
      <c r="D21" s="57">
        <f>SUM(D17:D20)</f>
        <v>5960441</v>
      </c>
      <c r="E21" s="46"/>
    </row>
    <row r="22" spans="1:5" ht="13" x14ac:dyDescent="0.3">
      <c r="A22" s="5"/>
      <c r="B22" s="58" t="s">
        <v>50</v>
      </c>
      <c r="C22" s="59">
        <f>C14+C21</f>
        <v>25811783</v>
      </c>
      <c r="D22" s="60">
        <f>D14+D21</f>
        <v>33286359</v>
      </c>
      <c r="E22" s="46"/>
    </row>
    <row r="23" spans="1:5" ht="8.75" customHeight="1" x14ac:dyDescent="0.25">
      <c r="A23" s="5"/>
      <c r="B23" s="10"/>
      <c r="C23" s="50"/>
      <c r="D23" s="51"/>
      <c r="E23" s="46"/>
    </row>
    <row r="24" spans="1:5" ht="13" x14ac:dyDescent="0.3">
      <c r="A24" s="5"/>
      <c r="B24" s="13" t="s">
        <v>51</v>
      </c>
      <c r="C24" s="52"/>
      <c r="D24" s="53"/>
      <c r="E24" s="46"/>
    </row>
    <row r="25" spans="1:5" ht="8.75" customHeight="1" x14ac:dyDescent="0.25">
      <c r="A25" s="5"/>
      <c r="B25" s="10"/>
      <c r="C25" s="50"/>
      <c r="D25" s="51"/>
      <c r="E25" s="46"/>
    </row>
    <row r="26" spans="1:5" ht="13" x14ac:dyDescent="0.3">
      <c r="A26" s="5"/>
      <c r="B26" s="10" t="s">
        <v>52</v>
      </c>
      <c r="C26" s="52"/>
      <c r="D26" s="53"/>
      <c r="E26" s="46"/>
    </row>
    <row r="27" spans="1:5" ht="12.5" x14ac:dyDescent="0.25">
      <c r="A27" s="5"/>
      <c r="B27" s="10" t="s">
        <v>53</v>
      </c>
      <c r="C27" s="50">
        <v>4801347</v>
      </c>
      <c r="D27" s="51">
        <v>3602730</v>
      </c>
      <c r="E27" s="46"/>
    </row>
    <row r="28" spans="1:5" ht="12.5" x14ac:dyDescent="0.25">
      <c r="A28" s="5"/>
      <c r="B28" s="10" t="s">
        <v>54</v>
      </c>
      <c r="C28" s="50">
        <v>2139031</v>
      </c>
      <c r="D28" s="51">
        <v>4705991</v>
      </c>
      <c r="E28" s="46"/>
    </row>
    <row r="29" spans="1:5" ht="14.5" x14ac:dyDescent="0.35">
      <c r="A29" s="5"/>
      <c r="B29" s="61" t="s">
        <v>55</v>
      </c>
      <c r="C29" s="62">
        <f>SUM(C27:C28)</f>
        <v>6940378</v>
      </c>
      <c r="D29" s="63">
        <f>SUM(D27:D28)</f>
        <v>8308721</v>
      </c>
      <c r="E29" s="46"/>
    </row>
    <row r="30" spans="1:5" ht="8.75" customHeight="1" x14ac:dyDescent="0.25">
      <c r="A30" s="5"/>
      <c r="B30" s="10"/>
      <c r="C30" s="50"/>
      <c r="D30" s="51"/>
      <c r="E30" s="46"/>
    </row>
    <row r="31" spans="1:5" ht="13" x14ac:dyDescent="0.3">
      <c r="A31" s="5"/>
      <c r="B31" s="10" t="s">
        <v>56</v>
      </c>
      <c r="C31" s="52"/>
      <c r="D31" s="53"/>
      <c r="E31" s="46"/>
    </row>
    <row r="32" spans="1:5" ht="12.5" x14ac:dyDescent="0.25">
      <c r="A32" s="5"/>
      <c r="B32" s="10" t="s">
        <v>57</v>
      </c>
      <c r="C32" s="50">
        <v>835517</v>
      </c>
      <c r="D32" s="51">
        <v>3927327</v>
      </c>
      <c r="E32" s="46"/>
    </row>
    <row r="33" spans="1:5" ht="14.5" x14ac:dyDescent="0.35">
      <c r="A33" s="5"/>
      <c r="B33" s="61" t="s">
        <v>58</v>
      </c>
      <c r="C33" s="62">
        <f>SUM(C32)</f>
        <v>835517</v>
      </c>
      <c r="D33" s="63">
        <f>SUM(D32)</f>
        <v>3927327</v>
      </c>
      <c r="E33" s="46"/>
    </row>
    <row r="34" spans="1:5" ht="14.5" x14ac:dyDescent="0.35">
      <c r="A34" s="5"/>
      <c r="B34" s="64" t="s">
        <v>59</v>
      </c>
      <c r="C34" s="65">
        <f>C29+C33</f>
        <v>7775895</v>
      </c>
      <c r="D34" s="66">
        <f>D29+D33</f>
        <v>12236048</v>
      </c>
      <c r="E34" s="46"/>
    </row>
    <row r="35" spans="1:5" ht="8.75" customHeight="1" x14ac:dyDescent="0.25">
      <c r="A35" s="5"/>
      <c r="B35" s="10"/>
      <c r="C35" s="50"/>
      <c r="D35" s="51"/>
      <c r="E35" s="46"/>
    </row>
    <row r="36" spans="1:5" ht="13" x14ac:dyDescent="0.3">
      <c r="A36" s="5"/>
      <c r="B36" s="13" t="s">
        <v>60</v>
      </c>
      <c r="C36" s="52"/>
      <c r="D36" s="53"/>
      <c r="E36" s="46"/>
    </row>
    <row r="37" spans="1:5" ht="12.5" x14ac:dyDescent="0.25">
      <c r="A37" s="5"/>
      <c r="B37" s="10" t="s">
        <v>61</v>
      </c>
      <c r="C37" s="50">
        <v>10000000</v>
      </c>
      <c r="D37" s="51">
        <v>10000000</v>
      </c>
      <c r="E37" s="46"/>
    </row>
    <row r="38" spans="1:5" ht="12.5" x14ac:dyDescent="0.25">
      <c r="A38" s="5"/>
      <c r="B38" s="10" t="s">
        <v>62</v>
      </c>
      <c r="C38" s="50">
        <v>2000000</v>
      </c>
      <c r="D38" s="51">
        <v>2000000</v>
      </c>
      <c r="E38" s="46"/>
    </row>
    <row r="39" spans="1:5" ht="12.5" x14ac:dyDescent="0.25">
      <c r="A39" s="5"/>
      <c r="B39" s="10" t="s">
        <v>63</v>
      </c>
      <c r="C39" s="67">
        <v>-2093</v>
      </c>
      <c r="D39" s="68">
        <v>-4586</v>
      </c>
      <c r="E39" s="46"/>
    </row>
    <row r="40" spans="1:5" ht="12.5" x14ac:dyDescent="0.25">
      <c r="A40" s="5"/>
      <c r="B40" s="10" t="s">
        <v>64</v>
      </c>
      <c r="C40" s="50">
        <v>6037981</v>
      </c>
      <c r="D40" s="51">
        <v>9054897</v>
      </c>
      <c r="E40" s="46"/>
    </row>
    <row r="41" spans="1:5" ht="12.5" x14ac:dyDescent="0.25">
      <c r="A41" s="5"/>
      <c r="B41" s="10" t="s">
        <v>65</v>
      </c>
      <c r="C41" s="50">
        <f>SUM(C37:C40)</f>
        <v>18035888</v>
      </c>
      <c r="D41" s="51">
        <f>SUM(D37:D40)</f>
        <v>21050311</v>
      </c>
      <c r="E41" s="46"/>
    </row>
    <row r="42" spans="1:5" ht="14.5" x14ac:dyDescent="0.35">
      <c r="A42" s="5"/>
      <c r="B42" s="61" t="s">
        <v>66</v>
      </c>
      <c r="C42" s="62">
        <f>C34+C41</f>
        <v>25811783</v>
      </c>
      <c r="D42" s="63">
        <f>D34+D41</f>
        <v>33286359</v>
      </c>
      <c r="E42" s="46"/>
    </row>
    <row r="43" spans="1:5" ht="12.5" x14ac:dyDescent="0.25">
      <c r="A43" s="5"/>
      <c r="B43" s="35"/>
      <c r="C43" s="69"/>
      <c r="D43" s="69"/>
    </row>
    <row r="44" spans="1:5" ht="13.5" thickBot="1" x14ac:dyDescent="0.35">
      <c r="A44" s="5"/>
      <c r="B44" s="70" t="s">
        <v>67</v>
      </c>
      <c r="C44" s="71">
        <v>2032975</v>
      </c>
      <c r="D44" s="71">
        <v>3893441</v>
      </c>
    </row>
    <row r="45" spans="1:5" ht="13" thickTop="1" x14ac:dyDescent="0.25">
      <c r="A45" s="5"/>
      <c r="B45" s="35"/>
      <c r="C45" s="69"/>
      <c r="D45" s="69"/>
    </row>
    <row r="46" spans="1:5" ht="13.5" thickBot="1" x14ac:dyDescent="0.35">
      <c r="A46" s="5"/>
      <c r="B46" s="70" t="s">
        <v>68</v>
      </c>
      <c r="C46" s="71">
        <v>1158843</v>
      </c>
      <c r="D46" s="71">
        <v>1247977</v>
      </c>
    </row>
    <row r="47" spans="1:5" ht="13" thickTop="1" x14ac:dyDescent="0.25">
      <c r="A47" s="5"/>
      <c r="B47" s="35"/>
      <c r="C47" s="69"/>
      <c r="D47" s="69"/>
    </row>
    <row r="48" spans="1:5" ht="12.5" x14ac:dyDescent="0.25">
      <c r="A48" s="5"/>
      <c r="B48" s="35"/>
      <c r="C48" s="69"/>
      <c r="D48" s="69"/>
    </row>
    <row r="49" spans="1:4" ht="12.5" x14ac:dyDescent="0.25">
      <c r="A49" s="5"/>
      <c r="B49" s="35"/>
      <c r="C49" s="69"/>
      <c r="D49" s="69"/>
    </row>
    <row r="50" spans="1:4" ht="12.5" x14ac:dyDescent="0.25">
      <c r="A50" s="5"/>
      <c r="B50" s="35"/>
      <c r="C50" s="69"/>
      <c r="D50" s="69"/>
    </row>
    <row r="51" spans="1:4" ht="10" x14ac:dyDescent="0.2"/>
    <row r="52" spans="1:4" ht="10" x14ac:dyDescent="0.2"/>
    <row r="53" spans="1:4" ht="10" x14ac:dyDescent="0.2"/>
    <row r="54" spans="1:4" ht="11.5" x14ac:dyDescent="0.25">
      <c r="A54" s="41"/>
      <c r="B54" s="72"/>
      <c r="C54" s="73"/>
      <c r="D54" s="73"/>
    </row>
    <row r="55" spans="1:4" ht="12.5" x14ac:dyDescent="0.25">
      <c r="A55" s="5"/>
      <c r="B55" s="39"/>
      <c r="C55" s="40"/>
      <c r="D55" s="40"/>
    </row>
    <row r="56" spans="1:4" ht="11.5" x14ac:dyDescent="0.25">
      <c r="A56" s="41"/>
      <c r="B56" s="42" t="s">
        <v>32</v>
      </c>
      <c r="C56" s="43" t="s">
        <v>33</v>
      </c>
      <c r="D56" s="43"/>
    </row>
    <row r="57" spans="1:4" ht="11.5" x14ac:dyDescent="0.25">
      <c r="A57" s="41"/>
      <c r="B57" s="44" t="s">
        <v>34</v>
      </c>
      <c r="C57" s="45" t="s">
        <v>35</v>
      </c>
      <c r="D57" s="45"/>
    </row>
    <row r="58" spans="1:4" ht="10" x14ac:dyDescent="0.2"/>
  </sheetData>
  <sheetProtection algorithmName="SHA-512" hashValue="LUZRZEPGk9Vi5lx2NEpdnwZq2fmwYc8IVoA4I4QyEKfZDiZDCbzyZYaqQ7qe4SCrgNmc8WZ6BCSobEecI12V3Q==" saltValue="cgzRhAUyd9xlzPW5N2pocQ==" spinCount="100000" sheet="1" objects="1" scenarios="1" selectLockedCells="1" selectUnlockedCells="1"/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4:D54"/>
  </mergeCells>
  <printOptions horizontalCentered="1"/>
  <pageMargins left="0.59055118110236227" right="0.59055118110236227" top="0.78740157480314965" bottom="0.78740157480314965" header="0" footer="0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2021-07-15T14:07:12Z</dcterms:created>
  <dcterms:modified xsi:type="dcterms:W3CDTF">2021-07-15T14:08:57Z</dcterms:modified>
</cp:coreProperties>
</file>