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Fondos de Inversión\2021\Estados financieros 2021\INMOBILIARIO\Abril 2021\"/>
    </mc:Choice>
  </mc:AlternateContent>
  <xr:revisionPtr revIDLastSave="0" documentId="13_ncr:1_{84FEC368-79E2-4802-823C-FA6795E1E21E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General'!$B$1:$D$63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9" l="1"/>
  <c r="C32" i="9"/>
  <c r="C24" i="9"/>
  <c r="C25" i="9" s="1"/>
  <c r="C34" i="9" s="1"/>
  <c r="C36" i="9" s="1"/>
  <c r="C21" i="9"/>
  <c r="E25" i="9"/>
  <c r="C24" i="3" l="1"/>
  <c r="D40" i="6"/>
  <c r="F31" i="3"/>
  <c r="E31" i="3"/>
  <c r="G30" i="3"/>
  <c r="G29" i="3"/>
  <c r="G28" i="3"/>
  <c r="E18" i="8" l="1"/>
  <c r="E14" i="8"/>
  <c r="E23" i="8" l="1"/>
  <c r="E26" i="8" s="1"/>
  <c r="E30" i="8" s="1"/>
  <c r="E35" i="8" s="1"/>
  <c r="E31" i="8" s="1"/>
  <c r="E21" i="9"/>
  <c r="E34" i="9" l="1"/>
  <c r="E36" i="9" s="1"/>
  <c r="G27" i="3" l="1"/>
  <c r="G26" i="3"/>
  <c r="G25" i="3"/>
  <c r="G24" i="3"/>
  <c r="D41" i="6"/>
  <c r="D31" i="6"/>
  <c r="D26" i="6"/>
  <c r="D20" i="6"/>
  <c r="D14" i="6"/>
  <c r="D23" i="6" l="1"/>
  <c r="D35" i="6"/>
  <c r="D43" i="6" s="1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<sst xmlns="http://schemas.openxmlformats.org/spreadsheetml/2006/main" count="276" uniqueCount="216">
  <si>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</si>
  <si>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</si>
  <si>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</si>
  <si>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</si>
  <si>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</si>
  <si>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</si>
  <si>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</si>
  <si>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</si>
  <si>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</si>
  <si>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</si>
  <si>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</si>
  <si>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</si>
  <si>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</si>
  <si>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</si>
  <si>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</si>
  <si>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</si>
  <si>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</si>
  <si>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</si>
  <si>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</si>
  <si>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</si>
  <si>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</si>
  <si>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</si>
  <si>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</si>
  <si>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</si>
  <si>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</si>
  <si>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</si>
  <si>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</si>
  <si>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</si>
  <si>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</si>
  <si>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</si>
  <si>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</si>
  <si>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</si>
  <si>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</si>
  <si>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</si>
  <si>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</si>
  <si>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</si>
  <si>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</si>
  <si>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</si>
  <si>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</si>
  <si>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</si>
  <si>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</si>
  <si>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</si>
  <si>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</si>
  <si>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</si>
  <si>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</si>
  <si>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</si>
  <si>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</si>
  <si>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</si>
  <si>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</si>
  <si>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</si>
  <si>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</si>
  <si>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</si>
  <si>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</si>
  <si>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</si>
  <si>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</si>
  <si>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</si>
  <si>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</si>
  <si>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</si>
  <si>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</si>
  <si>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</si>
  <si>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</si>
  <si>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</si>
  <si>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</si>
  <si>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</si>
  <si>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</si>
  <si>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</si>
  <si>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Prestamos de Largo Plazo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</si>
  <si>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</si>
  <si>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</si>
  <si>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</si>
  <si>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</si>
  <si>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</si>
  <si>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</si>
  <si>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</si>
  <si>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</si>
  <si>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</si>
  <si>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</si>
  <si>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</si>
  <si>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</si>
  <si>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</si>
  <si>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</si>
  <si>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</si>
  <si>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</si>
  <si>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</si>
  <si>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</si>
  <si>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</si>
  <si>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</si>
  <si>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</si>
  <si>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</si>
  <si>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</si>
  <si>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</si>
  <si>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</si>
  <si>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</si>
  <si>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</si>
  <si>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</si>
  <si>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</si>
  <si>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</si>
  <si>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</si>
  <si>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</si>
  <si>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</si>
  <si>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</si>
  <si>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</si>
  <si>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</si>
  <si>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</si>
  <si>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</si>
  <si>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</si>
  <si>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</si>
  <si>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</si>
  <si>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</si>
  <si>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</si>
  <si>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</si>
  <si>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</si>
  <si>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</si>
  <si>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</si>
  <si>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</si>
  <si>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</si>
  <si>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</si>
  <si>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</si>
  <si>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</si>
  <si>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</si>
  <si>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</si>
  <si>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</si>
  <si>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</si>
  <si>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</si>
  <si>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</si>
  <si>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</si>
  <si>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</si>
  <si>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</si>
  <si>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</si>
  <si>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</si>
  <si>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</si>
  <si>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</si>
  <si>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</si>
  <si>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</si>
  <si>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</si>
  <si>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</si>
  <si>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</si>
  <si>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</si>
  <si>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</si>
  <si>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</si>
  <si>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</si>
  <si>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</si>
  <si>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</si>
  <si>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</si>
  <si>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</si>
  <si>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</si>
  <si>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</si>
  <si>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</si>
  <si>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</si>
  <si>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</si>
  <si>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</si>
  <si>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</si>
  <si>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</si>
  <si>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</si>
  <si>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</si>
  <si>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</si>
  <si>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</si>
  <si>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</si>
  <si>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</si>
  <si>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</si>
  <si>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</si>
  <si>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</si>
  <si>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</si>
  <si>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</si>
  <si>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</si>
  <si>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</si>
  <si>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</si>
  <si>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</si>
  <si>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</si>
  <si>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</si>
  <si>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</si>
  <si>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</si>
  <si>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</si>
  <si>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</si>
  <si>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</si>
  <si>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</si>
  <si>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</si>
  <si>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</si>
  <si>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</si>
  <si>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</si>
  <si>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</si>
  <si>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</si>
  <si>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</si>
  <si>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</si>
  <si>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</si>
  <si>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</si>
  <si>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</si>
  <si>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</si>
  <si>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</si>
  <si>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Contador General</t>
  </si>
  <si>
    <t xml:space="preserve">                Representante Legal</t>
  </si>
  <si>
    <t xml:space="preserve">        Contador General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</si>
  <si>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</si>
  <si>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</si>
  <si>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</si>
  <si>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</si>
  <si>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</si>
  <si>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</si>
  <si>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</si>
  <si>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</si>
  <si>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</si>
  <si>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</si>
  <si>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</si>
  <si>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</si>
  <si>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</si>
  <si>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</si>
  <si>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</si>
  <si>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</si>
  <si>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</si>
  <si>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</si>
  <si>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</si>
  <si>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</si>
  <si>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</si>
  <si>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</si>
  <si>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Saldos al 30 de abril de 2021</t>
  </si>
  <si>
    <t>Para el periodo terminado al 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</si>
</sst>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5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center"/>
    </xf>
    <xf numFmtId="165" fontId="20" fillId="0" borderId="0" xfId="1" applyFont="1" applyFill="1" applyBorder="1"/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Border="1"/>
    <xf numFmtId="165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2" fillId="3" borderId="0" xfId="0" applyFont="1" applyFill="1" applyAlignment="1">
      <alignment horizontal="center" wrapText="1" readingOrder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0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5">
    <cellStyle name="Comma" xfId="1" builtinId="3"/>
    <cellStyle name="Comma 3" xfId="4" xr:uid="{F829BF63-1622-4C8B-8E0B-2E50AFBCD859}"/>
    <cellStyle name="Currency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Fondos%20de%20Inversi&#243;n/Estados%20Financieros%202020/FIC%20Inmobiliario%202020/Diciembre%202020/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7" t="s">
        <v>74</v>
      </c>
      <c r="C1" s="157"/>
      <c r="D1" s="157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75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76</v>
      </c>
      <c r="B5" s="73" t="s">
        <v>77</v>
      </c>
      <c r="C5" s="73" t="s">
        <v>78</v>
      </c>
      <c r="D5" s="73" t="s">
        <v>79</v>
      </c>
      <c r="E5" s="73" t="s">
        <v>80</v>
      </c>
      <c r="F5" s="73" t="s">
        <v>81</v>
      </c>
      <c r="G5" s="70"/>
      <c r="H5" s="73" t="s">
        <v>82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83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84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85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86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87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88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89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90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91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92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93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94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95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96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97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98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99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100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100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101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102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103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104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105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106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107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108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109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110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111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112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112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113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114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115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112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113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116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117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118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119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120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121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122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123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123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124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125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126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127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128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121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122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129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130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130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131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132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133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134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135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136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137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138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139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140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141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142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143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144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145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146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34.5" x14ac:dyDescent="0.25">
      <c r="A81" s="74">
        <v>412100000</v>
      </c>
      <c r="B81" s="74" t="s">
        <v>147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148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149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150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151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152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153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154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155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121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122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156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157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158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159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159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160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160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161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162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163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164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165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166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167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168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169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170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171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3"/>
  <sheetViews>
    <sheetView showGridLines="0" tabSelected="1" topLeftCell="A7" zoomScaleNormal="100" workbookViewId="0">
      <selection activeCell="H39" sqref="H39"/>
    </sheetView>
  </sheetViews>
  <sheetFormatPr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8" customWidth="1"/>
    <col min="5" max="5" width="16" style="26" customWidth="1"/>
    <col min="6" max="6" width="19.42578125" style="27" customWidth="1"/>
    <col min="7" max="7" width="11.42578125" style="27"/>
    <col min="8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99"/>
    </row>
    <row r="2" spans="2:5" x14ac:dyDescent="0.2">
      <c r="B2" s="24"/>
      <c r="C2" s="25"/>
      <c r="D2" s="99"/>
    </row>
    <row r="3" spans="2:5" x14ac:dyDescent="0.2">
      <c r="B3" s="159" t="s">
        <v>62</v>
      </c>
      <c r="C3" s="159"/>
      <c r="D3" s="159"/>
    </row>
    <row r="4" spans="2:5" x14ac:dyDescent="0.2">
      <c r="B4" s="159" t="s">
        <v>0</v>
      </c>
      <c r="C4" s="159"/>
      <c r="D4" s="159"/>
    </row>
    <row r="5" spans="2:5" ht="14.25" customHeight="1" x14ac:dyDescent="0.2">
      <c r="B5" s="160" t="s">
        <v>50</v>
      </c>
      <c r="C5" s="160"/>
      <c r="D5" s="160"/>
    </row>
    <row r="6" spans="2:5" ht="14.25" customHeight="1" x14ac:dyDescent="0.2">
      <c r="B6" s="160" t="s">
        <v>51</v>
      </c>
      <c r="C6" s="160"/>
      <c r="D6" s="160"/>
    </row>
    <row r="7" spans="2:5" x14ac:dyDescent="0.2">
      <c r="B7" s="158" t="s">
        <v>1</v>
      </c>
      <c r="C7" s="158"/>
      <c r="D7" s="158"/>
    </row>
    <row r="8" spans="2:5" x14ac:dyDescent="0.2">
      <c r="B8" s="159" t="s">
        <v>46</v>
      </c>
      <c r="C8" s="159"/>
      <c r="D8" s="159"/>
    </row>
    <row r="9" spans="2:5" ht="17.25" customHeight="1" x14ac:dyDescent="0.2">
      <c r="B9" s="158" t="s">
        <v>214</v>
      </c>
      <c r="C9" s="158"/>
      <c r="D9" s="158"/>
    </row>
    <row r="10" spans="2:5" ht="17.25" customHeight="1" thickBot="1" x14ac:dyDescent="0.25">
      <c r="B10" s="162" t="s">
        <v>2</v>
      </c>
      <c r="C10" s="162"/>
      <c r="D10" s="162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34"/>
      <c r="C12" s="135" t="s">
        <v>17</v>
      </c>
      <c r="D12" s="155">
        <v>44316</v>
      </c>
      <c r="E12" s="32"/>
    </row>
    <row r="13" spans="2:5" x14ac:dyDescent="0.2">
      <c r="B13" s="136" t="s">
        <v>4</v>
      </c>
      <c r="C13" s="137"/>
      <c r="D13" s="138"/>
      <c r="E13" s="33"/>
    </row>
    <row r="14" spans="2:5" x14ac:dyDescent="0.2">
      <c r="B14" s="136" t="s">
        <v>52</v>
      </c>
      <c r="C14" s="139"/>
      <c r="D14" s="140">
        <f>SUM(D15:D18)</f>
        <v>328798.45999999996</v>
      </c>
      <c r="E14" s="33"/>
    </row>
    <row r="15" spans="2:5" ht="14.25" customHeight="1" x14ac:dyDescent="0.2">
      <c r="B15" s="141" t="s">
        <v>5</v>
      </c>
      <c r="C15" s="142">
        <v>6</v>
      </c>
      <c r="D15" s="143">
        <v>272343.5</v>
      </c>
      <c r="E15" s="35"/>
    </row>
    <row r="16" spans="2:5" ht="13.5" customHeight="1" x14ac:dyDescent="0.2">
      <c r="B16" s="141" t="s">
        <v>23</v>
      </c>
      <c r="C16" s="142">
        <v>8</v>
      </c>
      <c r="D16" s="143">
        <v>3665.62</v>
      </c>
      <c r="E16" s="28"/>
    </row>
    <row r="17" spans="2:10" ht="13.5" customHeight="1" x14ac:dyDescent="0.2">
      <c r="B17" s="141" t="s">
        <v>63</v>
      </c>
      <c r="C17" s="142"/>
      <c r="D17" s="143">
        <v>491.31</v>
      </c>
      <c r="E17" s="28"/>
    </row>
    <row r="18" spans="2:10" ht="13.5" customHeight="1" x14ac:dyDescent="0.2">
      <c r="B18" s="141" t="s">
        <v>6</v>
      </c>
      <c r="C18" s="142"/>
      <c r="D18" s="143">
        <v>52298.03</v>
      </c>
      <c r="E18" s="28"/>
    </row>
    <row r="19" spans="2:10" ht="11.25" customHeight="1" x14ac:dyDescent="0.2">
      <c r="B19" s="134"/>
      <c r="C19" s="144"/>
      <c r="D19" s="145"/>
      <c r="E19" s="28"/>
    </row>
    <row r="20" spans="2:10" ht="12" customHeight="1" x14ac:dyDescent="0.2">
      <c r="B20" s="136" t="s">
        <v>24</v>
      </c>
      <c r="C20" s="144"/>
      <c r="D20" s="146">
        <f>SUM(D21:D22)</f>
        <v>13201192.859999999</v>
      </c>
      <c r="E20" s="28"/>
    </row>
    <row r="21" spans="2:10" ht="14.25" customHeight="1" x14ac:dyDescent="0.2">
      <c r="B21" s="134" t="s">
        <v>64</v>
      </c>
      <c r="C21" s="144">
        <v>9.1</v>
      </c>
      <c r="D21" s="145">
        <v>13201192.859999999</v>
      </c>
      <c r="E21" s="28"/>
      <c r="F21" s="126"/>
    </row>
    <row r="22" spans="2:10" ht="13.5" customHeight="1" x14ac:dyDescent="0.2">
      <c r="B22" s="134"/>
      <c r="C22" s="144"/>
      <c r="D22" s="145"/>
      <c r="E22" s="28"/>
    </row>
    <row r="23" spans="2:10" ht="13.5" thickBot="1" x14ac:dyDescent="0.25">
      <c r="B23" s="136" t="s">
        <v>53</v>
      </c>
      <c r="C23" s="139"/>
      <c r="D23" s="147">
        <f>+D20+D14</f>
        <v>13529991.32</v>
      </c>
      <c r="E23" s="35"/>
    </row>
    <row r="24" spans="2:10" ht="13.5" thickTop="1" x14ac:dyDescent="0.2">
      <c r="B24" s="134"/>
      <c r="C24" s="144"/>
      <c r="D24" s="145"/>
      <c r="E24" s="28"/>
    </row>
    <row r="25" spans="2:10" x14ac:dyDescent="0.2">
      <c r="B25" s="136" t="s">
        <v>7</v>
      </c>
      <c r="C25" s="137"/>
      <c r="D25" s="138"/>
      <c r="E25" s="28"/>
    </row>
    <row r="26" spans="2:10" x14ac:dyDescent="0.2">
      <c r="B26" s="136" t="s">
        <v>54</v>
      </c>
      <c r="C26" s="139"/>
      <c r="D26" s="148">
        <f>SUM(D27:D29)</f>
        <v>466515.91000000003</v>
      </c>
      <c r="E26" s="28"/>
    </row>
    <row r="27" spans="2:10" x14ac:dyDescent="0.2">
      <c r="B27" s="134" t="s">
        <v>25</v>
      </c>
      <c r="C27" s="144">
        <v>13</v>
      </c>
      <c r="D27" s="145">
        <v>313388</v>
      </c>
      <c r="E27" s="28"/>
    </row>
    <row r="28" spans="2:10" ht="15" customHeight="1" x14ac:dyDescent="0.2">
      <c r="B28" s="134" t="s">
        <v>8</v>
      </c>
      <c r="C28" s="144">
        <v>11</v>
      </c>
      <c r="D28" s="145">
        <v>148642.53</v>
      </c>
      <c r="E28" s="93"/>
      <c r="F28" s="79"/>
      <c r="G28" s="79"/>
      <c r="H28" s="79"/>
      <c r="I28" s="79"/>
      <c r="J28" s="79"/>
    </row>
    <row r="29" spans="2:10" ht="15" customHeight="1" x14ac:dyDescent="0.2">
      <c r="B29" s="134" t="s">
        <v>65</v>
      </c>
      <c r="C29" s="144"/>
      <c r="D29" s="145">
        <v>4485.38</v>
      </c>
      <c r="E29" s="28"/>
    </row>
    <row r="30" spans="2:10" ht="15" customHeight="1" x14ac:dyDescent="0.2">
      <c r="B30" s="134"/>
      <c r="C30" s="144"/>
      <c r="D30" s="145"/>
      <c r="E30" s="28"/>
    </row>
    <row r="31" spans="2:10" ht="15" customHeight="1" x14ac:dyDescent="0.2">
      <c r="B31" s="136" t="s">
        <v>26</v>
      </c>
      <c r="C31" s="144"/>
      <c r="D31" s="148">
        <f>SUM(D32:D33)</f>
        <v>6132930.7400000002</v>
      </c>
      <c r="E31" s="28"/>
    </row>
    <row r="32" spans="2:10" ht="15" customHeight="1" x14ac:dyDescent="0.2">
      <c r="B32" s="134" t="s">
        <v>66</v>
      </c>
      <c r="C32" s="144">
        <v>13</v>
      </c>
      <c r="D32" s="145">
        <v>6052735.71</v>
      </c>
      <c r="E32" s="28"/>
    </row>
    <row r="33" spans="2:10" ht="15" customHeight="1" x14ac:dyDescent="0.2">
      <c r="B33" s="134" t="s">
        <v>67</v>
      </c>
      <c r="C33" s="144"/>
      <c r="D33" s="145">
        <v>80195.03</v>
      </c>
      <c r="E33" s="28"/>
    </row>
    <row r="34" spans="2:10" ht="11.25" customHeight="1" x14ac:dyDescent="0.2">
      <c r="B34" s="134"/>
      <c r="C34" s="144"/>
      <c r="D34" s="145"/>
      <c r="E34" s="28"/>
    </row>
    <row r="35" spans="2:10" x14ac:dyDescent="0.2">
      <c r="B35" s="136" t="s">
        <v>55</v>
      </c>
      <c r="C35" s="139"/>
      <c r="D35" s="149">
        <f>+D31+D26</f>
        <v>6599446.6500000004</v>
      </c>
      <c r="E35" s="35"/>
    </row>
    <row r="36" spans="2:10" ht="7.5" customHeight="1" x14ac:dyDescent="0.2">
      <c r="B36" s="136"/>
      <c r="C36" s="139"/>
      <c r="D36" s="150"/>
      <c r="E36" s="35"/>
    </row>
    <row r="37" spans="2:10" x14ac:dyDescent="0.2">
      <c r="B37" s="136" t="s">
        <v>9</v>
      </c>
      <c r="C37" s="144">
        <v>15</v>
      </c>
      <c r="D37" s="145"/>
      <c r="E37" s="28"/>
    </row>
    <row r="38" spans="2:10" x14ac:dyDescent="0.2">
      <c r="B38" s="134" t="s">
        <v>10</v>
      </c>
      <c r="C38" s="144"/>
      <c r="D38" s="151">
        <v>6674875</v>
      </c>
      <c r="E38" s="28"/>
      <c r="F38" s="43"/>
    </row>
    <row r="39" spans="2:10" x14ac:dyDescent="0.2">
      <c r="B39" s="134" t="s">
        <v>201</v>
      </c>
      <c r="C39" s="144"/>
      <c r="D39" s="145">
        <v>29913.63</v>
      </c>
      <c r="E39" s="28"/>
    </row>
    <row r="40" spans="2:10" x14ac:dyDescent="0.2">
      <c r="B40" s="134" t="s">
        <v>68</v>
      </c>
      <c r="C40" s="144"/>
      <c r="D40" s="145">
        <f>225756.04</f>
        <v>225756.04</v>
      </c>
      <c r="E40" s="28"/>
    </row>
    <row r="41" spans="2:10" x14ac:dyDescent="0.2">
      <c r="B41" s="136" t="s">
        <v>56</v>
      </c>
      <c r="C41" s="139"/>
      <c r="D41" s="152">
        <f>SUM(D38:D40)</f>
        <v>6930544.6699999999</v>
      </c>
      <c r="E41" s="28"/>
      <c r="H41" s="43"/>
      <c r="I41" s="43"/>
      <c r="J41" s="43"/>
    </row>
    <row r="42" spans="2:10" ht="8.25" customHeight="1" x14ac:dyDescent="0.2">
      <c r="B42" s="136"/>
      <c r="C42" s="139"/>
      <c r="D42" s="150"/>
      <c r="E42" s="28"/>
    </row>
    <row r="43" spans="2:10" ht="13.5" thickBot="1" x14ac:dyDescent="0.25">
      <c r="B43" s="136" t="s">
        <v>57</v>
      </c>
      <c r="C43" s="139"/>
      <c r="D43" s="153">
        <f>+D35+D41</f>
        <v>13529991.32</v>
      </c>
      <c r="E43" s="35"/>
      <c r="F43" s="126"/>
      <c r="J43" s="43"/>
    </row>
    <row r="44" spans="2:10" ht="6" customHeight="1" thickTop="1" x14ac:dyDescent="0.2">
      <c r="B44" s="134"/>
      <c r="C44" s="139"/>
      <c r="D44" s="150"/>
      <c r="E44" s="35"/>
    </row>
    <row r="45" spans="2:10" x14ac:dyDescent="0.2">
      <c r="B45" s="136" t="s">
        <v>27</v>
      </c>
      <c r="C45" s="139"/>
      <c r="D45" s="154">
        <v>1307</v>
      </c>
      <c r="E45" s="35"/>
    </row>
    <row r="46" spans="2:10" x14ac:dyDescent="0.2">
      <c r="B46" s="136" t="s">
        <v>28</v>
      </c>
      <c r="C46" s="139"/>
      <c r="D46" s="154">
        <v>5357.41</v>
      </c>
      <c r="E46" s="35"/>
    </row>
    <row r="47" spans="2:10" ht="13.5" thickBot="1" x14ac:dyDescent="0.25">
      <c r="B47" s="36"/>
      <c r="C47" s="37"/>
      <c r="D47" s="100"/>
      <c r="E47" s="28"/>
      <c r="F47" s="126"/>
    </row>
    <row r="48" spans="2:10" x14ac:dyDescent="0.2">
      <c r="B48" s="29"/>
      <c r="C48" s="34"/>
      <c r="D48" s="101"/>
      <c r="E48" s="28"/>
    </row>
    <row r="49" spans="2:5" x14ac:dyDescent="0.2">
      <c r="B49" s="1" t="s">
        <v>47</v>
      </c>
    </row>
    <row r="54" spans="2:5" x14ac:dyDescent="0.2">
      <c r="C54" s="13"/>
      <c r="D54" s="102"/>
      <c r="E54" s="14"/>
    </row>
    <row r="55" spans="2:5" ht="12.75" customHeight="1" x14ac:dyDescent="0.2">
      <c r="B55" s="38" t="s">
        <v>187</v>
      </c>
      <c r="C55" s="161" t="s">
        <v>31</v>
      </c>
      <c r="D55" s="161"/>
      <c r="E55" s="16"/>
    </row>
    <row r="56" spans="2:5" x14ac:dyDescent="0.2">
      <c r="B56" s="38" t="s">
        <v>190</v>
      </c>
      <c r="C56" s="161" t="s">
        <v>58</v>
      </c>
      <c r="D56" s="161"/>
      <c r="E56" s="18"/>
    </row>
    <row r="57" spans="2:5" x14ac:dyDescent="0.2">
      <c r="C57" s="20"/>
      <c r="D57" s="103"/>
      <c r="E57" s="18"/>
    </row>
    <row r="58" spans="2:5" x14ac:dyDescent="0.2">
      <c r="C58" s="20"/>
      <c r="D58" s="103"/>
      <c r="E58" s="18"/>
    </row>
    <row r="59" spans="2:5" x14ac:dyDescent="0.2">
      <c r="C59" s="20"/>
      <c r="D59" s="103"/>
      <c r="E59" s="18"/>
    </row>
    <row r="60" spans="2:5" x14ac:dyDescent="0.2">
      <c r="B60" s="19"/>
      <c r="C60" s="20"/>
      <c r="D60" s="103"/>
      <c r="E60" s="18"/>
    </row>
    <row r="61" spans="2:5" x14ac:dyDescent="0.2">
      <c r="B61" s="19"/>
      <c r="C61" s="20"/>
      <c r="D61" s="103"/>
      <c r="E61" s="18"/>
    </row>
    <row r="62" spans="2:5" ht="15" customHeight="1" x14ac:dyDescent="0.2">
      <c r="B62" s="38" t="s">
        <v>29</v>
      </c>
      <c r="C62" s="161" t="s">
        <v>44</v>
      </c>
      <c r="D62" s="161"/>
      <c r="E62" s="22"/>
    </row>
    <row r="63" spans="2:5" ht="15" customHeight="1" x14ac:dyDescent="0.2">
      <c r="B63" s="38" t="s">
        <v>191</v>
      </c>
      <c r="C63" s="161" t="s">
        <v>45</v>
      </c>
      <c r="D63" s="161"/>
      <c r="E63" s="22"/>
    </row>
  </sheetData>
  <mergeCells count="12">
    <mergeCell ref="C63:D63"/>
    <mergeCell ref="B10:D10"/>
    <mergeCell ref="C55:D55"/>
    <mergeCell ref="C56:D56"/>
    <mergeCell ref="C62:D62"/>
    <mergeCell ref="B9:D9"/>
    <mergeCell ref="B3:D3"/>
    <mergeCell ref="B4:D4"/>
    <mergeCell ref="B5:D5"/>
    <mergeCell ref="B7:D7"/>
    <mergeCell ref="B8:D8"/>
    <mergeCell ref="B6:D6"/>
  </mergeCells>
  <printOptions verticalCentered="1"/>
  <pageMargins left="1.299212598425197" right="0.70866141732283472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zoomScaleNormal="100" workbookViewId="0">
      <selection activeCell="G10" sqref="G10"/>
    </sheetView>
  </sheetViews>
  <sheetFormatPr defaultColWidth="11.42578125" defaultRowHeight="12.75" x14ac:dyDescent="0.2"/>
  <cols>
    <col min="1" max="1" width="11.42578125" style="27"/>
    <col min="2" max="2" width="73.85546875" style="27" customWidth="1"/>
    <col min="3" max="3" width="10.85546875" style="27" hidden="1" customWidth="1"/>
    <col min="4" max="4" width="1.7109375" style="29" customWidth="1"/>
    <col min="5" max="5" width="28.7109375" style="29" customWidth="1"/>
    <col min="6" max="7" width="11.42578125" style="27"/>
    <col min="8" max="8" width="19.5703125" style="27" bestFit="1" customWidth="1"/>
    <col min="9" max="16384" width="11.42578125" style="27"/>
  </cols>
  <sheetData>
    <row r="1" spans="2:5" x14ac:dyDescent="0.2">
      <c r="B1" s="108"/>
      <c r="C1" s="108"/>
      <c r="D1" s="104"/>
      <c r="E1" s="104"/>
    </row>
    <row r="3" spans="2:5" x14ac:dyDescent="0.2">
      <c r="B3" s="159" t="s">
        <v>62</v>
      </c>
      <c r="C3" s="159"/>
      <c r="D3" s="159"/>
      <c r="E3" s="159"/>
    </row>
    <row r="4" spans="2:5" x14ac:dyDescent="0.2">
      <c r="B4" s="159" t="s">
        <v>0</v>
      </c>
      <c r="C4" s="159"/>
      <c r="D4" s="159"/>
      <c r="E4" s="159"/>
    </row>
    <row r="5" spans="2:5" x14ac:dyDescent="0.2">
      <c r="B5" s="160" t="s">
        <v>50</v>
      </c>
      <c r="C5" s="160"/>
      <c r="D5" s="160"/>
      <c r="E5" s="160"/>
    </row>
    <row r="6" spans="2:5" x14ac:dyDescent="0.2">
      <c r="B6" s="160" t="s">
        <v>51</v>
      </c>
      <c r="C6" s="160"/>
      <c r="D6" s="160"/>
      <c r="E6" s="160"/>
    </row>
    <row r="7" spans="2:5" x14ac:dyDescent="0.2">
      <c r="B7" s="158" t="s">
        <v>1</v>
      </c>
      <c r="C7" s="158"/>
      <c r="D7" s="158"/>
      <c r="E7" s="158"/>
    </row>
    <row r="8" spans="2:5" x14ac:dyDescent="0.2">
      <c r="B8" s="159" t="s">
        <v>59</v>
      </c>
      <c r="C8" s="159"/>
      <c r="D8" s="159"/>
      <c r="E8" s="159"/>
    </row>
    <row r="9" spans="2:5" x14ac:dyDescent="0.2">
      <c r="B9" s="158" t="s">
        <v>215</v>
      </c>
      <c r="C9" s="158"/>
      <c r="D9" s="158"/>
      <c r="E9" s="158"/>
    </row>
    <row r="10" spans="2:5" ht="13.5" thickBot="1" x14ac:dyDescent="0.25">
      <c r="B10" s="162" t="s">
        <v>2</v>
      </c>
      <c r="C10" s="162"/>
      <c r="D10" s="162"/>
      <c r="E10" s="162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56">
        <v>44286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f>+E15+E16</f>
        <v>341228.03</v>
      </c>
    </row>
    <row r="15" spans="2:5" x14ac:dyDescent="0.2">
      <c r="B15" s="43" t="s">
        <v>12</v>
      </c>
      <c r="C15" s="45" t="s">
        <v>70</v>
      </c>
      <c r="D15" s="105"/>
      <c r="E15" s="80">
        <v>1686.26</v>
      </c>
    </row>
    <row r="16" spans="2:5" x14ac:dyDescent="0.2">
      <c r="B16" s="43" t="s">
        <v>69</v>
      </c>
      <c r="C16" s="45">
        <v>17</v>
      </c>
      <c r="D16" s="105"/>
      <c r="E16" s="80">
        <v>339541.77</v>
      </c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72208.81</v>
      </c>
    </row>
    <row r="19" spans="2:10" ht="17.25" customHeight="1" x14ac:dyDescent="0.2">
      <c r="B19" s="47" t="s">
        <v>14</v>
      </c>
      <c r="C19" s="45">
        <v>18</v>
      </c>
      <c r="D19" s="105"/>
      <c r="E19" s="127">
        <v>1315.6</v>
      </c>
    </row>
    <row r="20" spans="2:10" ht="18" customHeight="1" x14ac:dyDescent="0.2">
      <c r="B20" s="43" t="s">
        <v>15</v>
      </c>
      <c r="C20" s="48">
        <v>20</v>
      </c>
      <c r="D20" s="106"/>
      <c r="E20" s="128">
        <v>45619.199999999997</v>
      </c>
      <c r="I20" s="49"/>
      <c r="J20" s="49"/>
    </row>
    <row r="21" spans="2:10" ht="18" customHeight="1" x14ac:dyDescent="0.2">
      <c r="B21" s="43" t="s">
        <v>32</v>
      </c>
      <c r="C21" s="48">
        <v>21</v>
      </c>
      <c r="D21" s="106"/>
      <c r="E21" s="128">
        <v>25274.01</v>
      </c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269019.22000000003</v>
      </c>
      <c r="I23" s="49"/>
      <c r="J23" s="49"/>
    </row>
    <row r="24" spans="2:10" ht="15" customHeight="1" x14ac:dyDescent="0.2">
      <c r="B24" s="43" t="s">
        <v>33</v>
      </c>
      <c r="C24" s="48">
        <v>13</v>
      </c>
      <c r="D24" s="106"/>
      <c r="E24" s="101">
        <v>150561.96</v>
      </c>
      <c r="I24" s="49"/>
      <c r="J24" s="49"/>
    </row>
    <row r="25" spans="2:10" ht="18.75" customHeight="1" x14ac:dyDescent="0.2">
      <c r="B25" s="27" t="s">
        <v>177</v>
      </c>
      <c r="C25" s="30">
        <v>22</v>
      </c>
      <c r="D25" s="34"/>
      <c r="E25" s="101">
        <v>97.3</v>
      </c>
      <c r="H25" s="50"/>
      <c r="I25" s="49"/>
      <c r="J25" s="49"/>
    </row>
    <row r="26" spans="2:10" x14ac:dyDescent="0.2">
      <c r="B26" s="44" t="s">
        <v>34</v>
      </c>
      <c r="C26" s="44"/>
      <c r="D26" s="86"/>
      <c r="E26" s="85">
        <f>+E23-E24-E25</f>
        <v>118359.96000000004</v>
      </c>
    </row>
    <row r="27" spans="2:10" ht="22.5" customHeight="1" x14ac:dyDescent="0.2">
      <c r="B27" s="44" t="s">
        <v>35</v>
      </c>
      <c r="C27" s="44"/>
      <c r="D27" s="86"/>
      <c r="E27" s="86"/>
    </row>
    <row r="28" spans="2:10" ht="15.75" customHeight="1" x14ac:dyDescent="0.2">
      <c r="B28" s="43" t="s">
        <v>206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118359.96000000004</v>
      </c>
      <c r="G30" s="51"/>
    </row>
    <row r="31" spans="2:10" ht="23.25" thickTop="1" x14ac:dyDescent="0.2">
      <c r="B31" s="97" t="s">
        <v>200</v>
      </c>
      <c r="C31" s="95"/>
      <c r="D31" s="107"/>
      <c r="E31" s="107">
        <f>E35</f>
        <v>90.558500382555494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71</v>
      </c>
      <c r="C34" s="29"/>
    </row>
    <row r="35" spans="2:13" x14ac:dyDescent="0.2">
      <c r="B35" s="29" t="s">
        <v>72</v>
      </c>
      <c r="C35" s="49"/>
      <c r="E35" s="94">
        <f>E30/E36</f>
        <v>90.558500382555494</v>
      </c>
    </row>
    <row r="36" spans="2:13" x14ac:dyDescent="0.2">
      <c r="B36" s="29" t="s">
        <v>73</v>
      </c>
      <c r="C36" s="29"/>
      <c r="E36" s="94">
        <v>1307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187</v>
      </c>
      <c r="C44" s="161" t="s">
        <v>31</v>
      </c>
      <c r="D44" s="161"/>
      <c r="E44" s="161"/>
      <c r="F44" s="17"/>
      <c r="G44" s="17"/>
      <c r="H44" s="17"/>
    </row>
    <row r="45" spans="2:13" x14ac:dyDescent="0.2">
      <c r="B45" s="38" t="s">
        <v>188</v>
      </c>
      <c r="C45" s="161" t="s">
        <v>58</v>
      </c>
      <c r="D45" s="161"/>
      <c r="E45" s="161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3"/>
      <c r="J50" s="163"/>
      <c r="K50" s="163"/>
      <c r="L50" s="163"/>
      <c r="M50" s="163"/>
    </row>
    <row r="51" spans="2:13" x14ac:dyDescent="0.2">
      <c r="B51" s="38" t="s">
        <v>29</v>
      </c>
      <c r="C51" s="161" t="s">
        <v>44</v>
      </c>
      <c r="D51" s="161"/>
      <c r="E51" s="161"/>
      <c r="F51" s="23"/>
      <c r="G51" s="23"/>
      <c r="H51" s="23"/>
      <c r="J51" s="17"/>
      <c r="K51" s="17"/>
      <c r="L51" s="17"/>
      <c r="M51" s="17"/>
    </row>
    <row r="52" spans="2:13" ht="15" customHeight="1" x14ac:dyDescent="0.2">
      <c r="B52" s="38" t="s">
        <v>189</v>
      </c>
      <c r="C52" s="161" t="s">
        <v>45</v>
      </c>
      <c r="D52" s="161"/>
      <c r="E52" s="161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I50:M50"/>
    <mergeCell ref="C51:E51"/>
    <mergeCell ref="B3:E3"/>
    <mergeCell ref="B4:E4"/>
    <mergeCell ref="B5:E5"/>
    <mergeCell ref="B6:E6"/>
    <mergeCell ref="B7:E7"/>
    <mergeCell ref="B8:E8"/>
    <mergeCell ref="C52:E52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5"/>
      <c r="F1" s="3"/>
      <c r="G1" s="3"/>
    </row>
    <row r="3" spans="1:14" ht="15" x14ac:dyDescent="0.25">
      <c r="A3" s="164" t="s">
        <v>62</v>
      </c>
      <c r="B3" s="164"/>
      <c r="C3" s="164"/>
      <c r="D3" s="164"/>
      <c r="E3" s="164"/>
      <c r="F3" s="164"/>
      <c r="G3" s="164"/>
    </row>
    <row r="4" spans="1:14" x14ac:dyDescent="0.2">
      <c r="A4" s="159" t="s">
        <v>0</v>
      </c>
      <c r="B4" s="159"/>
      <c r="C4" s="159"/>
      <c r="D4" s="159"/>
      <c r="E4" s="159"/>
      <c r="F4" s="159"/>
      <c r="G4" s="159"/>
    </row>
    <row r="5" spans="1:14" ht="15" customHeight="1" x14ac:dyDescent="0.2">
      <c r="A5" s="160" t="s">
        <v>50</v>
      </c>
      <c r="B5" s="160"/>
      <c r="C5" s="160"/>
      <c r="D5" s="160"/>
      <c r="E5" s="160"/>
      <c r="F5" s="160"/>
      <c r="G5" s="160"/>
    </row>
    <row r="6" spans="1:14" ht="15" customHeight="1" x14ac:dyDescent="0.2">
      <c r="A6" s="160" t="s">
        <v>51</v>
      </c>
      <c r="B6" s="160"/>
      <c r="C6" s="160"/>
      <c r="D6" s="160"/>
      <c r="E6" s="160"/>
      <c r="F6" s="160"/>
      <c r="G6" s="160"/>
    </row>
    <row r="7" spans="1:14" x14ac:dyDescent="0.2">
      <c r="A7" s="158" t="s">
        <v>1</v>
      </c>
      <c r="B7" s="158"/>
      <c r="C7" s="158"/>
      <c r="D7" s="158"/>
      <c r="E7" s="158"/>
      <c r="F7" s="158"/>
      <c r="G7" s="158"/>
    </row>
    <row r="8" spans="1:14" ht="15" x14ac:dyDescent="0.25">
      <c r="A8" s="164" t="s">
        <v>60</v>
      </c>
      <c r="B8" s="164"/>
      <c r="C8" s="164"/>
      <c r="D8" s="164"/>
      <c r="E8" s="164"/>
      <c r="F8" s="164"/>
      <c r="G8" s="164"/>
    </row>
    <row r="9" spans="1:14" x14ac:dyDescent="0.2">
      <c r="A9" s="158" t="s">
        <v>203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</row>
    <row r="10" spans="1:14" ht="15" thickBot="1" x14ac:dyDescent="0.25">
      <c r="A10" s="162" t="s">
        <v>2</v>
      </c>
      <c r="B10" s="162"/>
      <c r="C10" s="162"/>
      <c r="D10" s="162"/>
      <c r="E10" s="162"/>
      <c r="F10" s="162"/>
      <c r="G10" s="162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208</v>
      </c>
      <c r="E12" s="55" t="s">
        <v>209</v>
      </c>
      <c r="F12" s="54" t="s">
        <v>20</v>
      </c>
      <c r="G12" s="54" t="s">
        <v>21</v>
      </c>
    </row>
    <row r="13" spans="1:14" s="8" customFormat="1" ht="15" x14ac:dyDescent="0.25">
      <c r="A13" s="3" t="s">
        <v>178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173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174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175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176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172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173</v>
      </c>
      <c r="G25" s="58">
        <f t="shared" si="3"/>
        <v>0</v>
      </c>
    </row>
    <row r="26" spans="1:15" ht="15" x14ac:dyDescent="0.25">
      <c r="A26" s="27" t="s">
        <v>174</v>
      </c>
      <c r="G26" s="58">
        <f t="shared" si="3"/>
        <v>0</v>
      </c>
    </row>
    <row r="27" spans="1:15" ht="15" x14ac:dyDescent="0.25">
      <c r="A27" s="27" t="s">
        <v>175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40</v>
      </c>
      <c r="G28" s="58">
        <f t="shared" si="3"/>
        <v>0</v>
      </c>
    </row>
    <row r="29" spans="1:15" ht="15" x14ac:dyDescent="0.25">
      <c r="A29" s="27" t="s">
        <v>207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176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210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9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187</v>
      </c>
      <c r="C40" s="165" t="s">
        <v>194</v>
      </c>
      <c r="D40" s="165"/>
      <c r="E40" s="165"/>
      <c r="F40" s="165"/>
      <c r="G40" s="165"/>
    </row>
    <row r="41" spans="1:15" ht="15" customHeight="1" x14ac:dyDescent="0.2">
      <c r="A41" s="2" t="s">
        <v>192</v>
      </c>
      <c r="C41" s="165" t="s">
        <v>195</v>
      </c>
      <c r="D41" s="165"/>
      <c r="E41" s="165"/>
      <c r="F41" s="165"/>
      <c r="G41" s="165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3"/>
      <c r="I47" s="163"/>
      <c r="J47" s="163"/>
      <c r="K47" s="163"/>
      <c r="L47" s="163"/>
    </row>
    <row r="48" spans="1:15" ht="15" customHeight="1" x14ac:dyDescent="0.2">
      <c r="A48" s="2" t="s">
        <v>29</v>
      </c>
      <c r="C48" s="165" t="s">
        <v>196</v>
      </c>
      <c r="D48" s="165"/>
      <c r="E48" s="165"/>
      <c r="F48" s="165"/>
      <c r="G48" s="165"/>
      <c r="I48" s="17"/>
      <c r="J48" s="17"/>
      <c r="K48" s="17"/>
      <c r="L48" s="17"/>
    </row>
    <row r="49" spans="1:12" ht="15" customHeight="1" x14ac:dyDescent="0.2">
      <c r="A49" s="2" t="s">
        <v>193</v>
      </c>
      <c r="C49" s="165" t="s">
        <v>197</v>
      </c>
      <c r="D49" s="165"/>
      <c r="E49" s="165"/>
      <c r="F49" s="165"/>
      <c r="G49" s="165"/>
      <c r="H49" s="23"/>
      <c r="I49" s="23"/>
      <c r="J49" s="23"/>
      <c r="K49" s="15"/>
      <c r="L49" s="15"/>
    </row>
  </sheetData>
  <mergeCells count="15">
    <mergeCell ref="C41:G41"/>
    <mergeCell ref="C48:G48"/>
    <mergeCell ref="C49:G49"/>
    <mergeCell ref="H9:K9"/>
    <mergeCell ref="A10:G10"/>
    <mergeCell ref="H47:L47"/>
    <mergeCell ref="C40:G40"/>
    <mergeCell ref="L9:N9"/>
    <mergeCell ref="A9:G9"/>
    <mergeCell ref="A8:G8"/>
    <mergeCell ref="A4:G4"/>
    <mergeCell ref="A7:G7"/>
    <mergeCell ref="A3:G3"/>
    <mergeCell ref="A5:G5"/>
    <mergeCell ref="A6:G6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9"/>
      <c r="B1" s="4"/>
      <c r="C1" s="4"/>
      <c r="D1" s="4"/>
      <c r="E1" s="4"/>
      <c r="F1" s="4"/>
    </row>
    <row r="2" spans="1:12" ht="15" x14ac:dyDescent="0.25">
      <c r="A2" s="109"/>
      <c r="B2" s="4"/>
      <c r="C2" s="4"/>
      <c r="D2" s="4"/>
      <c r="E2" s="4"/>
      <c r="F2" s="4"/>
    </row>
    <row r="3" spans="1:12" ht="15" x14ac:dyDescent="0.25">
      <c r="A3" s="164" t="s">
        <v>62</v>
      </c>
      <c r="B3" s="164"/>
      <c r="C3" s="164"/>
      <c r="D3" s="164"/>
      <c r="E3" s="164"/>
      <c r="F3" s="164"/>
    </row>
    <row r="4" spans="1:12" x14ac:dyDescent="0.2">
      <c r="A4" s="159" t="s">
        <v>0</v>
      </c>
      <c r="B4" s="159"/>
      <c r="C4" s="159"/>
      <c r="D4" s="159"/>
      <c r="E4" s="159"/>
      <c r="F4" s="159"/>
    </row>
    <row r="5" spans="1:12" x14ac:dyDescent="0.2">
      <c r="A5" s="159" t="s">
        <v>50</v>
      </c>
      <c r="B5" s="159"/>
      <c r="C5" s="159"/>
      <c r="D5" s="159"/>
      <c r="E5" s="159"/>
      <c r="F5" s="159"/>
    </row>
    <row r="6" spans="1:12" ht="14.25" customHeight="1" x14ac:dyDescent="0.2">
      <c r="A6" s="159" t="s">
        <v>51</v>
      </c>
      <c r="B6" s="159"/>
      <c r="C6" s="159"/>
      <c r="D6" s="159"/>
      <c r="E6" s="159"/>
      <c r="F6" s="159"/>
      <c r="G6" s="67"/>
      <c r="H6" s="67"/>
      <c r="I6" s="67"/>
    </row>
    <row r="7" spans="1:12" x14ac:dyDescent="0.2">
      <c r="A7" s="158" t="s">
        <v>1</v>
      </c>
      <c r="B7" s="158"/>
      <c r="C7" s="158"/>
      <c r="D7" s="158"/>
      <c r="E7" s="158"/>
      <c r="F7" s="158"/>
    </row>
    <row r="8" spans="1:12" ht="15" x14ac:dyDescent="0.25">
      <c r="A8" s="164" t="s">
        <v>61</v>
      </c>
      <c r="B8" s="164"/>
      <c r="C8" s="164"/>
      <c r="D8" s="164"/>
      <c r="E8" s="164"/>
      <c r="F8" s="164"/>
    </row>
    <row r="9" spans="1:12" ht="17.25" customHeight="1" x14ac:dyDescent="0.2">
      <c r="A9" s="158" t="s">
        <v>212</v>
      </c>
      <c r="B9" s="158"/>
      <c r="C9" s="158"/>
      <c r="D9" s="158"/>
      <c r="E9" s="158"/>
      <c r="F9" s="158"/>
      <c r="G9" s="27"/>
      <c r="H9" s="27"/>
      <c r="I9" s="27"/>
    </row>
    <row r="10" spans="1:12" ht="17.25" customHeight="1" thickBot="1" x14ac:dyDescent="0.25">
      <c r="A10" s="162" t="s">
        <v>2</v>
      </c>
      <c r="B10" s="162"/>
      <c r="C10" s="162"/>
      <c r="D10" s="162"/>
      <c r="E10" s="162"/>
      <c r="F10" s="162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10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179</v>
      </c>
      <c r="C15" s="131">
        <v>6070.66</v>
      </c>
      <c r="E15" s="111">
        <v>2159.75</v>
      </c>
      <c r="G15" s="112"/>
      <c r="H15" s="113"/>
      <c r="I15" s="113"/>
      <c r="J15" s="114"/>
    </row>
    <row r="16" spans="1:12" x14ac:dyDescent="0.2">
      <c r="A16" s="5" t="s">
        <v>180</v>
      </c>
      <c r="C16" s="131">
        <v>16303.039999999997</v>
      </c>
      <c r="E16" s="111">
        <v>63891.99</v>
      </c>
      <c r="G16" s="112"/>
      <c r="H16" s="113"/>
      <c r="I16" s="113"/>
      <c r="J16" s="114"/>
    </row>
    <row r="17" spans="1:10" ht="12.75" customHeight="1" x14ac:dyDescent="0.2">
      <c r="A17" s="5" t="s">
        <v>181</v>
      </c>
      <c r="C17" s="131">
        <v>548851.86</v>
      </c>
      <c r="E17" s="39">
        <v>430352.11</v>
      </c>
      <c r="G17" s="112"/>
      <c r="H17" s="113"/>
      <c r="I17" s="113"/>
      <c r="J17" s="114"/>
    </row>
    <row r="18" spans="1:10" ht="12.75" customHeight="1" x14ac:dyDescent="0.2">
      <c r="A18" s="5" t="s">
        <v>182</v>
      </c>
      <c r="C18" s="131">
        <v>-54241.79</v>
      </c>
      <c r="E18" s="39">
        <v>-21883.81</v>
      </c>
      <c r="G18" s="112"/>
      <c r="H18" s="113"/>
      <c r="I18" s="113"/>
      <c r="J18" s="114"/>
    </row>
    <row r="19" spans="1:10" ht="12.75" customHeight="1" x14ac:dyDescent="0.2">
      <c r="A19" s="5" t="s">
        <v>183</v>
      </c>
      <c r="C19" s="131">
        <v>-280789.87</v>
      </c>
      <c r="E19" s="39">
        <v>-55433.32</v>
      </c>
      <c r="G19" s="112"/>
      <c r="H19" s="113"/>
      <c r="I19" s="113"/>
      <c r="J19" s="114"/>
    </row>
    <row r="20" spans="1:10" ht="13.5" customHeight="1" x14ac:dyDescent="0.2">
      <c r="A20" s="5" t="s">
        <v>184</v>
      </c>
      <c r="C20" s="131">
        <v>-81027.3</v>
      </c>
      <c r="E20" s="115">
        <v>-38016.159999999996</v>
      </c>
      <c r="H20" s="113"/>
      <c r="I20" s="113"/>
      <c r="J20" s="113"/>
    </row>
    <row r="21" spans="1:10" ht="15.75" customHeight="1" x14ac:dyDescent="0.25">
      <c r="A21" s="8" t="s">
        <v>49</v>
      </c>
      <c r="C21" s="88">
        <f>SUM(C15:C20)</f>
        <v>155166.59999999998</v>
      </c>
      <c r="E21" s="88">
        <f>SUM(E15:E20)</f>
        <v>381070.56</v>
      </c>
      <c r="H21" s="113"/>
      <c r="I21" s="113"/>
      <c r="J21" s="113"/>
    </row>
    <row r="22" spans="1:10" ht="13.5" customHeight="1" x14ac:dyDescent="0.25">
      <c r="B22" s="4"/>
      <c r="C22" s="4"/>
      <c r="D22" s="4"/>
      <c r="E22" s="4"/>
      <c r="F22" s="4"/>
      <c r="G22" s="112"/>
      <c r="J22" s="113"/>
    </row>
    <row r="23" spans="1:10" ht="15" x14ac:dyDescent="0.25">
      <c r="A23" s="8" t="s">
        <v>42</v>
      </c>
      <c r="J23" s="113"/>
    </row>
    <row r="24" spans="1:10" ht="15" x14ac:dyDescent="0.25">
      <c r="A24" s="5" t="s">
        <v>185</v>
      </c>
      <c r="B24" s="9"/>
      <c r="C24" s="132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48</v>
      </c>
      <c r="C25" s="91">
        <f>SUM(C24)</f>
        <v>-5017916.9099999992</v>
      </c>
      <c r="E25" s="91">
        <f>SUM(E24)</f>
        <v>-7957519.9100000001</v>
      </c>
      <c r="H25" s="116"/>
    </row>
    <row r="26" spans="1:10" ht="15" customHeight="1" x14ac:dyDescent="0.25">
      <c r="A26" s="8"/>
    </row>
    <row r="27" spans="1:10" ht="15" customHeight="1" x14ac:dyDescent="0.25">
      <c r="A27" s="8" t="s">
        <v>43</v>
      </c>
      <c r="H27" s="113"/>
      <c r="I27" s="113"/>
      <c r="J27" s="113"/>
    </row>
    <row r="28" spans="1:10" x14ac:dyDescent="0.2">
      <c r="A28" s="5" t="s">
        <v>186</v>
      </c>
      <c r="C28" s="131">
        <v>2680010</v>
      </c>
      <c r="E28" s="111">
        <v>4035000</v>
      </c>
      <c r="H28" s="113"/>
      <c r="I28" s="113"/>
      <c r="J28" s="113"/>
    </row>
    <row r="29" spans="1:10" ht="15" x14ac:dyDescent="0.25">
      <c r="A29" s="5" t="s">
        <v>198</v>
      </c>
      <c r="B29" s="4"/>
      <c r="C29" s="131">
        <v>2500000.0000000005</v>
      </c>
      <c r="D29" s="4"/>
      <c r="E29" s="130">
        <v>4000000</v>
      </c>
      <c r="F29" s="4"/>
      <c r="G29" s="117"/>
      <c r="H29" s="113"/>
      <c r="I29" s="113"/>
      <c r="J29" s="113"/>
    </row>
    <row r="30" spans="1:10" ht="15" x14ac:dyDescent="0.25">
      <c r="A30" s="5" t="s">
        <v>199</v>
      </c>
      <c r="B30" s="4"/>
      <c r="C30" s="131">
        <v>-96771.289999999979</v>
      </c>
      <c r="D30" s="4"/>
      <c r="E30" s="39">
        <v>-23358.97</v>
      </c>
      <c r="F30" s="4"/>
      <c r="G30" s="117"/>
      <c r="H30" s="113"/>
      <c r="I30" s="113"/>
      <c r="J30" s="113"/>
    </row>
    <row r="31" spans="1:10" ht="15" x14ac:dyDescent="0.25">
      <c r="A31" s="5" t="s">
        <v>211</v>
      </c>
      <c r="B31" s="4"/>
      <c r="C31" s="131">
        <v>-317693.08</v>
      </c>
      <c r="D31" s="4"/>
      <c r="E31" s="39">
        <v>0</v>
      </c>
      <c r="F31" s="4"/>
      <c r="G31" s="117"/>
      <c r="H31" s="113"/>
      <c r="I31" s="113"/>
      <c r="J31" s="113"/>
    </row>
    <row r="32" spans="1:10" ht="15" x14ac:dyDescent="0.25">
      <c r="A32" s="8" t="s">
        <v>204</v>
      </c>
      <c r="C32" s="88">
        <f>SUM(C28:C31)</f>
        <v>4765545.63</v>
      </c>
      <c r="E32" s="88">
        <f>SUM(E28:E31)</f>
        <v>8011641.0300000003</v>
      </c>
      <c r="H32" s="39"/>
      <c r="I32" s="113"/>
      <c r="J32" s="113"/>
    </row>
    <row r="33" spans="1:14" x14ac:dyDescent="0.2">
      <c r="H33" s="113"/>
      <c r="I33" s="113"/>
      <c r="J33" s="113"/>
    </row>
    <row r="34" spans="1:14" ht="15" x14ac:dyDescent="0.25">
      <c r="A34" s="8" t="s">
        <v>205</v>
      </c>
      <c r="B34" s="4"/>
      <c r="C34" s="40">
        <f>+C32+C25+C21</f>
        <v>-97204.679999999353</v>
      </c>
      <c r="D34" s="4"/>
      <c r="E34" s="118">
        <f>+E32+E25+E21</f>
        <v>435191.68000000011</v>
      </c>
      <c r="F34" s="4"/>
      <c r="H34" s="113"/>
      <c r="I34" s="113"/>
      <c r="J34" s="113"/>
    </row>
    <row r="35" spans="1:14" ht="15.75" customHeight="1" x14ac:dyDescent="0.25">
      <c r="A35" s="8" t="s">
        <v>202</v>
      </c>
      <c r="B35" s="4"/>
      <c r="C35" s="133">
        <v>435191.68</v>
      </c>
      <c r="D35" s="4"/>
      <c r="E35" s="10">
        <v>0</v>
      </c>
      <c r="F35" s="4"/>
      <c r="H35" s="113"/>
      <c r="I35" s="113"/>
      <c r="J35" s="113"/>
    </row>
    <row r="36" spans="1:14" ht="15" x14ac:dyDescent="0.25">
      <c r="A36" s="8" t="s">
        <v>213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9"/>
      <c r="H36" s="120"/>
      <c r="I36" s="120"/>
      <c r="J36" s="113"/>
    </row>
    <row r="37" spans="1:14" ht="11.25" customHeight="1" x14ac:dyDescent="0.25">
      <c r="B37" s="4"/>
      <c r="C37" s="4"/>
      <c r="D37" s="4"/>
      <c r="E37" s="4"/>
      <c r="F37" s="4"/>
      <c r="G37" s="112"/>
      <c r="H37" s="113"/>
      <c r="I37" s="90"/>
      <c r="J37" s="113"/>
    </row>
    <row r="38" spans="1:14" ht="15" thickBot="1" x14ac:dyDescent="0.25">
      <c r="A38" s="11"/>
      <c r="B38" s="12"/>
      <c r="C38" s="12"/>
      <c r="D38" s="12"/>
      <c r="E38" s="121"/>
      <c r="H38" s="61"/>
      <c r="I38" s="90"/>
    </row>
    <row r="39" spans="1:14" x14ac:dyDescent="0.2">
      <c r="I39" s="42"/>
    </row>
    <row r="40" spans="1:14" x14ac:dyDescent="0.2">
      <c r="A40" s="1" t="s">
        <v>47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187</v>
      </c>
      <c r="B45" s="165" t="s">
        <v>31</v>
      </c>
      <c r="C45" s="165"/>
      <c r="D45" s="165"/>
      <c r="E45" s="165"/>
      <c r="F45" s="165"/>
      <c r="G45" s="122"/>
      <c r="H45" s="122"/>
      <c r="I45" s="122"/>
    </row>
    <row r="46" spans="1:14" x14ac:dyDescent="0.2">
      <c r="A46" s="2" t="s">
        <v>192</v>
      </c>
      <c r="B46" s="165" t="s">
        <v>58</v>
      </c>
      <c r="C46" s="165"/>
      <c r="D46" s="165"/>
      <c r="E46" s="165"/>
      <c r="F46" s="165"/>
      <c r="G46" s="123"/>
      <c r="H46" s="15"/>
      <c r="I46" s="15"/>
      <c r="J46" s="15"/>
      <c r="K46" s="15"/>
      <c r="L46" s="15"/>
      <c r="M46" s="15"/>
      <c r="N46" s="15"/>
    </row>
    <row r="47" spans="1:14" x14ac:dyDescent="0.2">
      <c r="B47" s="124"/>
      <c r="C47" s="124"/>
      <c r="D47" s="124"/>
      <c r="E47" s="124"/>
      <c r="F47" s="124"/>
      <c r="G47" s="123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4"/>
      <c r="C48" s="124"/>
      <c r="D48" s="124"/>
      <c r="E48" s="124"/>
      <c r="F48" s="124"/>
      <c r="G48" s="123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4"/>
      <c r="C49" s="124"/>
      <c r="D49" s="124"/>
      <c r="E49" s="124"/>
      <c r="F49" s="124"/>
      <c r="G49" s="123"/>
      <c r="H49" s="15"/>
      <c r="I49" s="15"/>
      <c r="J49" s="163"/>
      <c r="K49" s="163"/>
      <c r="L49" s="163"/>
      <c r="M49" s="163"/>
      <c r="N49" s="163"/>
    </row>
    <row r="50" spans="1:14" ht="21" customHeight="1" x14ac:dyDescent="0.2">
      <c r="A50" s="2" t="s">
        <v>29</v>
      </c>
      <c r="B50" s="165" t="s">
        <v>44</v>
      </c>
      <c r="C50" s="165"/>
      <c r="D50" s="165"/>
      <c r="E50" s="165"/>
      <c r="F50" s="165"/>
      <c r="G50" s="23"/>
      <c r="H50" s="23"/>
      <c r="I50" s="23"/>
      <c r="K50" s="122"/>
      <c r="L50" s="122"/>
      <c r="M50" s="122"/>
      <c r="N50" s="122"/>
    </row>
    <row r="51" spans="1:14" ht="15" customHeight="1" x14ac:dyDescent="0.2">
      <c r="A51" s="2" t="s">
        <v>30</v>
      </c>
      <c r="B51" s="165" t="s">
        <v>45</v>
      </c>
      <c r="C51" s="165"/>
      <c r="D51" s="165"/>
      <c r="E51" s="165"/>
      <c r="F51" s="165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B51:F51"/>
    <mergeCell ref="A9:F9"/>
    <mergeCell ref="A10:F10"/>
    <mergeCell ref="B45:F45"/>
    <mergeCell ref="B46:F46"/>
    <mergeCell ref="J49:N49"/>
    <mergeCell ref="B50:F50"/>
    <mergeCell ref="A3:F3"/>
    <mergeCell ref="A4:F4"/>
    <mergeCell ref="A5:F5"/>
    <mergeCell ref="A6:F6"/>
    <mergeCell ref="A7:F7"/>
    <mergeCell ref="A8:F8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General'!Print_Area</vt:lpstr>
      <vt:lpstr>'Cambios en el Patrimonio'!Print_Area</vt:lpstr>
      <vt:lpstr>'Estado de Resultados acumulado'!Print_Area</vt:lpstr>
      <vt:lpstr>'Flujo de Efectivo'!Print_Area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Krissia Lorena Alvarado Merino</cp:lastModifiedBy>
  <cp:lastPrinted>2021-03-03T15:48:33Z</cp:lastPrinted>
  <dcterms:created xsi:type="dcterms:W3CDTF">2018-07-04T16:50:20Z</dcterms:created>
  <dcterms:modified xsi:type="dcterms:W3CDTF">2021-05-13T17:15:48Z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