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 comparativo" sheetId="1" r:id="rId1"/>
    <sheet name="EstR" sheetId="2" r:id="rId2"/>
  </sheets>
  <externalReferences>
    <externalReference r:id="rId5"/>
    <externalReference r:id="rId6"/>
  </externalReferences>
  <definedNames>
    <definedName name="_xlnm.Print_Area" localSheetId="0">'Balance comparativo'!$A$1:$Q$50</definedName>
    <definedName name="_xlnm.Print_Area" localSheetId="1">'EstR'!$A$1:$F$48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<sst xmlns="http://schemas.openxmlformats.org/spreadsheetml/2006/main" count="94" uniqueCount="86">
  <si>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</si>
  <si>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</si>
  <si>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</si>
  <si>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</si>
  <si>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</si>
  <si>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</si>
  <si>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</si>
  <si>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</si>
  <si>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</si>
  <si>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</si>
  <si>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</si>
  <si>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</si>
  <si>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</si>
  <si>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</si>
  <si>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</si>
  <si>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</si>
  <si>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</si>
  <si>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</si>
  <si>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</si>
  <si>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</si>
  <si>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</si>
  <si>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</si>
  <si>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</si>
  <si>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</si>
  <si>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</si>
  <si>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</si>
  <si>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</si>
  <si>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</si>
  <si>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</si>
  <si>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</si>
  <si>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</si>
  <si>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</si>
  <si>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</si>
  <si>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</si>
  <si>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</si>
  <si>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</si>
  <si>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</si>
  <si>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</si>
  <si>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</si>
  <si>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</si>
  <si>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</si>
  <si>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</si>
  <si>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</si>
  <si>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</si>
  <si>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</si>
  <si>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</si>
  <si>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</si>
  <si>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</si>
  <si>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</si>
  <si>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</si>
  <si>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</si>
  <si>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</si>
  <si>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Otros pasivos diferidos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</si>
  <si>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</si>
  <si>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</si>
  <si>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</si>
  <si>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</si>
  <si>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</si>
  <si>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</si>
  <si>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</si>
  <si>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</si>
  <si>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</si>
  <si>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</si>
  <si>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</si>
  <si>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</si>
  <si>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</si>
  <si>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</si>
  <si>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</si>
  <si>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</si>
  <si>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</si>
  <si>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</si>
  <si>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</si>
  <si>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</si>
  <si>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</si>
  <si>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</si>
  <si>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</si>
  <si>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</si>
  <si>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</si>
  <si>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</si>
  <si>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</si>
  <si>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</si>
  <si>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</si>
  <si>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</si>
  <si>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ABRIL 2021</t>
  </si>
  <si>
    <t>ABRIL 2020</t>
  </si>
  <si>
    <t>SARAM, S.A. DE C.V.
Empresa Salvadoreña
ESTADO DE RESULTADO INTEGRAL
Por Los Ejercicios Finalizados al 30 de Abril 2021 Y Diciembre de 2020 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</si>
</sst>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 readingOrder="1"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8" fontId="19" fillId="33" borderId="0" xfId="49" applyFont="1" applyFill="1" applyAlignment="1">
      <alignment horizontal="right"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6" fillId="0" borderId="0" xfId="57" applyFont="1">
      <alignment vertical="top"/>
      <protection/>
    </xf>
    <xf numFmtId="0" fontId="1" fillId="0" borderId="0" xfId="57">
      <alignment vertical="top"/>
      <protection/>
    </xf>
    <xf numFmtId="166" fontId="4" fillId="0" borderId="0" xfId="0" applyNumberFormat="1" applyFont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5" fillId="0" borderId="0" xfId="57" applyFont="1" applyAlignment="1">
      <alignment horizontal="center" wrapText="1"/>
      <protection/>
    </xf>
    <xf numFmtId="166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11" fillId="0" borderId="0" xfId="59" applyFont="1" applyAlignment="1">
      <alignment horizontal="center" vertical="center" wrapText="1"/>
      <protection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%20Estados%20financieros%20abril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yor"/>
      <sheetName val="Balanza"/>
      <sheetName val="Anexo ER"/>
      <sheetName val="ER Areas"/>
      <sheetName val="Anexo balance"/>
      <sheetName val="Balance comparativo version 2"/>
      <sheetName val="ER resum"/>
    </sheetNames>
    <sheetDataSet>
      <sheetData sheetId="1">
        <row r="4">
          <cell r="A4" t="str">
            <v>1101</v>
          </cell>
          <cell r="B4" t="str">
            <v>Efectivo y equivalentes de efectivo</v>
          </cell>
          <cell r="D4">
            <v>2368176</v>
          </cell>
        </row>
        <row r="5">
          <cell r="A5" t="str">
            <v>1102</v>
          </cell>
          <cell r="B5" t="str">
            <v>Inversiones Financieras a corto plazo</v>
          </cell>
          <cell r="D5">
            <v>568.39</v>
          </cell>
        </row>
        <row r="6">
          <cell r="A6" t="str">
            <v>1103</v>
          </cell>
          <cell r="B6" t="str">
            <v>DEUDORES COMERCIALES Y OTRAS C</v>
          </cell>
          <cell r="D6">
            <v>1963343.4900000002</v>
          </cell>
        </row>
        <row r="7">
          <cell r="A7" t="str">
            <v>1104</v>
          </cell>
          <cell r="B7" t="str">
            <v>Inventarios</v>
          </cell>
          <cell r="D7">
            <v>5620216.870000002</v>
          </cell>
        </row>
        <row r="8">
          <cell r="A8" t="str">
            <v>1105</v>
          </cell>
          <cell r="B8" t="str">
            <v>Pagos Anticipado</v>
          </cell>
          <cell r="D8">
            <v>467358.67000000004</v>
          </cell>
        </row>
        <row r="9">
          <cell r="A9" t="str">
            <v>12</v>
          </cell>
          <cell r="B9" t="str">
            <v>Activo No Corriente</v>
          </cell>
        </row>
        <row r="10">
          <cell r="A10" t="str">
            <v>1201</v>
          </cell>
          <cell r="B10" t="str">
            <v>Propiedad, Planta y Equipo</v>
          </cell>
          <cell r="D10">
            <v>17093656.82</v>
          </cell>
        </row>
        <row r="11">
          <cell r="A11" t="str">
            <v>120101</v>
          </cell>
          <cell r="B11" t="str">
            <v>Bienes Inmuebles</v>
          </cell>
          <cell r="D11">
            <v>0</v>
          </cell>
        </row>
        <row r="12">
          <cell r="A12" t="str">
            <v>12010101</v>
          </cell>
          <cell r="B12" t="str">
            <v>Terrenos</v>
          </cell>
          <cell r="D12">
            <v>0</v>
          </cell>
        </row>
        <row r="13">
          <cell r="A13" t="str">
            <v>12010102</v>
          </cell>
          <cell r="B13" t="str">
            <v>Edificios</v>
          </cell>
          <cell r="D13">
            <v>0</v>
          </cell>
        </row>
        <row r="14">
          <cell r="A14" t="str">
            <v>1201010201</v>
          </cell>
          <cell r="B14" t="str">
            <v>Costo de adquisicion de tedifi</v>
          </cell>
          <cell r="D14">
            <v>0</v>
          </cell>
        </row>
        <row r="15">
          <cell r="A15" t="str">
            <v>1201010202</v>
          </cell>
          <cell r="B15" t="str">
            <v>Mejoras en edificios</v>
          </cell>
          <cell r="D15">
            <v>0</v>
          </cell>
        </row>
        <row r="16">
          <cell r="A16" t="str">
            <v>1201010203</v>
          </cell>
          <cell r="B16" t="str">
            <v>Revaluaciones</v>
          </cell>
          <cell r="D16">
            <v>0</v>
          </cell>
        </row>
        <row r="17">
          <cell r="A17" t="str">
            <v>1201010204</v>
          </cell>
          <cell r="B17" t="str">
            <v>Edificaciones granjas</v>
          </cell>
          <cell r="D17">
            <v>0</v>
          </cell>
        </row>
        <row r="18">
          <cell r="A18" t="str">
            <v>12010103</v>
          </cell>
          <cell r="B18" t="str">
            <v>Mejoras en propiedades Arrenda</v>
          </cell>
          <cell r="D18">
            <v>0</v>
          </cell>
        </row>
        <row r="19">
          <cell r="A19" t="str">
            <v>12010104</v>
          </cell>
          <cell r="B19" t="str">
            <v>Instalaciones</v>
          </cell>
          <cell r="D19">
            <v>0</v>
          </cell>
        </row>
        <row r="20">
          <cell r="A20" t="str">
            <v>120102</v>
          </cell>
          <cell r="B20" t="str">
            <v>Bienes Muebles</v>
          </cell>
          <cell r="D20">
            <v>0</v>
          </cell>
        </row>
        <row r="21">
          <cell r="A21" t="str">
            <v>12010201</v>
          </cell>
          <cell r="B21" t="str">
            <v>Mobiliario y Equipo de Oficina</v>
          </cell>
          <cell r="D21">
            <v>0</v>
          </cell>
        </row>
        <row r="22">
          <cell r="A22" t="str">
            <v>12010202</v>
          </cell>
          <cell r="B22" t="str">
            <v>Maquinaria y Equipo</v>
          </cell>
          <cell r="D22">
            <v>0</v>
          </cell>
        </row>
        <row r="23">
          <cell r="A23" t="str">
            <v>12010203</v>
          </cell>
          <cell r="B23" t="str">
            <v>Equipo de Transporte</v>
          </cell>
          <cell r="D23">
            <v>0</v>
          </cell>
        </row>
        <row r="24">
          <cell r="A24" t="str">
            <v>12010204</v>
          </cell>
          <cell r="B24" t="str">
            <v>Herramientas</v>
          </cell>
          <cell r="D24">
            <v>0</v>
          </cell>
        </row>
        <row r="25">
          <cell r="A25" t="str">
            <v>12010205</v>
          </cell>
          <cell r="B25" t="str">
            <v>Equipo de Granjas</v>
          </cell>
          <cell r="D25">
            <v>0</v>
          </cell>
        </row>
        <row r="26">
          <cell r="A26" t="str">
            <v>12010206</v>
          </cell>
          <cell r="B26" t="str">
            <v>Activos Biologicos - Aves ponedoras</v>
          </cell>
          <cell r="D26">
            <v>0</v>
          </cell>
        </row>
        <row r="27">
          <cell r="A27" t="str">
            <v>12010207</v>
          </cell>
          <cell r="B27" t="str">
            <v>Activos Biologicos - Cerdos</v>
          </cell>
          <cell r="D27">
            <v>0</v>
          </cell>
        </row>
        <row r="28">
          <cell r="A28" t="str">
            <v>1202</v>
          </cell>
          <cell r="B28" t="str">
            <v>Depreciación Acumulada ( CR )</v>
          </cell>
          <cell r="D28">
            <v>-7216044.5600000005</v>
          </cell>
        </row>
        <row r="29">
          <cell r="A29" t="str">
            <v>1203</v>
          </cell>
          <cell r="B29" t="str">
            <v>Intangibles</v>
          </cell>
          <cell r="D29">
            <v>14622.479999999996</v>
          </cell>
        </row>
        <row r="30">
          <cell r="A30" t="str">
            <v>1204</v>
          </cell>
          <cell r="B30" t="str">
            <v>Propiedades de. Inversión</v>
          </cell>
          <cell r="D30">
            <v>0</v>
          </cell>
        </row>
        <row r="31">
          <cell r="A31" t="str">
            <v>1205</v>
          </cell>
          <cell r="B31" t="str">
            <v>INVERSIONES FINANCIERAS A LARGO PLAZO</v>
          </cell>
          <cell r="D31">
            <v>0</v>
          </cell>
        </row>
        <row r="32">
          <cell r="A32" t="str">
            <v>1206</v>
          </cell>
          <cell r="B32" t="str">
            <v>Activo por Impuestos diferidos</v>
          </cell>
          <cell r="D32">
            <v>0</v>
          </cell>
        </row>
        <row r="33">
          <cell r="A33" t="str">
            <v>1207</v>
          </cell>
          <cell r="B33" t="str">
            <v>Depósitos en garantia y otros</v>
          </cell>
          <cell r="D33">
            <v>0</v>
          </cell>
        </row>
        <row r="34">
          <cell r="A34" t="str">
            <v>1208</v>
          </cell>
          <cell r="B34" t="str">
            <v>Construcciones en Proceso</v>
          </cell>
          <cell r="D34">
            <v>942137.73</v>
          </cell>
        </row>
        <row r="35">
          <cell r="A35" t="str">
            <v>2</v>
          </cell>
          <cell r="B35" t="str">
            <v>Pasivo</v>
          </cell>
        </row>
        <row r="36">
          <cell r="A36" t="str">
            <v>21</v>
          </cell>
          <cell r="B36" t="str">
            <v>Pasivo Corriente</v>
          </cell>
        </row>
        <row r="37">
          <cell r="A37" t="str">
            <v>2101</v>
          </cell>
          <cell r="B37" t="str">
            <v>Deudas Financieras a Corto Plazo</v>
          </cell>
          <cell r="D37">
            <v>7078662.74</v>
          </cell>
        </row>
        <row r="38">
          <cell r="A38" t="str">
            <v>2102</v>
          </cell>
          <cell r="B38" t="str">
            <v>Deudas Comerciales y Otras Cuentas</v>
          </cell>
          <cell r="D38">
            <v>1501041.3799999997</v>
          </cell>
        </row>
        <row r="39">
          <cell r="A39" t="str">
            <v>2103</v>
          </cell>
          <cell r="B39" t="str">
            <v>Intereses Por Pagar</v>
          </cell>
          <cell r="D39">
            <v>0</v>
          </cell>
        </row>
        <row r="40">
          <cell r="A40" t="str">
            <v>2104</v>
          </cell>
          <cell r="B40" t="str">
            <v>Beneficios a empleados C.P.</v>
          </cell>
          <cell r="D40">
            <v>92628.57</v>
          </cell>
        </row>
        <row r="41">
          <cell r="A41" t="str">
            <v>2105</v>
          </cell>
          <cell r="B41" t="str">
            <v>Impuestos por pagar</v>
          </cell>
          <cell r="D41">
            <v>51799.090000000004</v>
          </cell>
        </row>
        <row r="42">
          <cell r="A42" t="str">
            <v>2106</v>
          </cell>
          <cell r="B42" t="str">
            <v>Dividendos por pagar</v>
          </cell>
          <cell r="D42">
            <v>183.33</v>
          </cell>
        </row>
        <row r="43">
          <cell r="A43" t="str">
            <v>2107</v>
          </cell>
          <cell r="B43" t="str">
            <v>Provisiones</v>
          </cell>
          <cell r="D43">
            <v>0</v>
          </cell>
        </row>
        <row r="44">
          <cell r="A44" t="str">
            <v>2108</v>
          </cell>
          <cell r="B44" t="str">
            <v>Obligaciones a Corto Plazo Por</v>
          </cell>
          <cell r="D44">
            <v>0</v>
          </cell>
        </row>
        <row r="45">
          <cell r="A45" t="str">
            <v>2109</v>
          </cell>
          <cell r="B45" t="str">
            <v>Deudas relacionadas con Activo</v>
          </cell>
          <cell r="D45">
            <v>0</v>
          </cell>
        </row>
        <row r="46">
          <cell r="A46" t="str">
            <v>2110</v>
          </cell>
          <cell r="B46" t="str">
            <v>Otros pasivos diferidos</v>
          </cell>
          <cell r="D46">
            <v>0</v>
          </cell>
        </row>
        <row r="47">
          <cell r="A47" t="str">
            <v>22</v>
          </cell>
          <cell r="B47" t="str">
            <v>Pasivo No Corriente</v>
          </cell>
        </row>
        <row r="48">
          <cell r="A48" t="str">
            <v>2201</v>
          </cell>
          <cell r="B48" t="str">
            <v>DEUDAS FINANCIERAS A LARGO PLAZO</v>
          </cell>
          <cell r="D48">
            <v>5420000</v>
          </cell>
        </row>
        <row r="49">
          <cell r="A49" t="str">
            <v>2202</v>
          </cell>
          <cell r="B49" t="str">
            <v>OBLIGACIONES A LARGO PLAZO POR</v>
          </cell>
          <cell r="D49">
            <v>0</v>
          </cell>
        </row>
        <row r="50">
          <cell r="A50" t="str">
            <v>2203</v>
          </cell>
          <cell r="B50" t="str">
            <v>PASIVOS POR IMPUESTOS SOBRE RENTA</v>
          </cell>
          <cell r="D50">
            <v>0</v>
          </cell>
        </row>
        <row r="51">
          <cell r="A51" t="str">
            <v>2204</v>
          </cell>
          <cell r="B51" t="str">
            <v>PROVISIONES Y OTROS PASIVOS A</v>
          </cell>
          <cell r="D51">
            <v>174715.41</v>
          </cell>
        </row>
        <row r="52">
          <cell r="A52" t="str">
            <v>2205</v>
          </cell>
          <cell r="B52" t="str">
            <v>OBLIGACIONES A LARGO PLAZO POR</v>
          </cell>
          <cell r="D52">
            <v>0</v>
          </cell>
        </row>
        <row r="53">
          <cell r="A53" t="str">
            <v>3</v>
          </cell>
          <cell r="B53" t="str">
            <v>Patrimonio</v>
          </cell>
        </row>
        <row r="54">
          <cell r="A54" t="str">
            <v>31</v>
          </cell>
          <cell r="B54" t="str">
            <v>Capital, Reserva y Utilidades</v>
          </cell>
        </row>
        <row r="55">
          <cell r="A55" t="str">
            <v>3101</v>
          </cell>
          <cell r="B55" t="str">
            <v>Capital Social</v>
          </cell>
          <cell r="D55">
            <v>3150000</v>
          </cell>
        </row>
        <row r="56">
          <cell r="A56" t="str">
            <v>3102</v>
          </cell>
          <cell r="B56" t="str">
            <v>OPCIONES Y DERECHOS</v>
          </cell>
          <cell r="D56">
            <v>0</v>
          </cell>
        </row>
        <row r="57">
          <cell r="A57" t="str">
            <v>3103</v>
          </cell>
          <cell r="B57" t="str">
            <v>APORTACIONES ADICIONALES</v>
          </cell>
          <cell r="D57">
            <v>0</v>
          </cell>
        </row>
        <row r="58">
          <cell r="A58" t="str">
            <v>3104</v>
          </cell>
          <cell r="B58" t="str">
            <v>Reservas</v>
          </cell>
          <cell r="D58">
            <v>630000</v>
          </cell>
        </row>
        <row r="59">
          <cell r="A59" t="str">
            <v>3105</v>
          </cell>
          <cell r="B59" t="str">
            <v>Resultados acumulados</v>
          </cell>
          <cell r="D59">
            <v>2229494.61</v>
          </cell>
        </row>
        <row r="60">
          <cell r="A60" t="str">
            <v>3106</v>
          </cell>
          <cell r="B60" t="str">
            <v>Resultados del ejercicio</v>
          </cell>
          <cell r="D60">
            <v>-12266976.569999998</v>
          </cell>
          <cell r="E60">
            <v>-3099887.9999999995</v>
          </cell>
        </row>
        <row r="61">
          <cell r="A61" t="str">
            <v>3107</v>
          </cell>
          <cell r="B61" t="str">
            <v>SUPERAVIT POR REVALUACIONES</v>
          </cell>
          <cell r="D61">
            <v>0</v>
          </cell>
        </row>
        <row r="62">
          <cell r="A62" t="str">
            <v>3108</v>
          </cell>
          <cell r="B62" t="str">
            <v>AJUSTES Y EFECTOS POR VALUACIÓN</v>
          </cell>
          <cell r="D62">
            <v>316007.92</v>
          </cell>
        </row>
        <row r="63">
          <cell r="A63" t="str">
            <v>4101</v>
          </cell>
          <cell r="B63" t="str">
            <v>Ventas</v>
          </cell>
        </row>
        <row r="64">
          <cell r="A64" t="str">
            <v>410101</v>
          </cell>
          <cell r="B64" t="str">
            <v>Productos Pecuarios</v>
          </cell>
          <cell r="D64">
            <v>0</v>
          </cell>
          <cell r="E64">
            <v>0</v>
          </cell>
        </row>
        <row r="65">
          <cell r="A65" t="str">
            <v>410102</v>
          </cell>
          <cell r="B65" t="str">
            <v>Productos para mascotas</v>
          </cell>
          <cell r="D65">
            <v>0</v>
          </cell>
          <cell r="E65">
            <v>0</v>
          </cell>
        </row>
        <row r="66">
          <cell r="A66" t="str">
            <v>41010301</v>
          </cell>
          <cell r="B66" t="str">
            <v>Ventas de Pollos de Engorde</v>
          </cell>
          <cell r="D66">
            <v>0</v>
          </cell>
          <cell r="E66">
            <v>0</v>
          </cell>
        </row>
        <row r="67">
          <cell r="A67" t="str">
            <v>41010302</v>
          </cell>
          <cell r="B67" t="str">
            <v>Venta de pollas Ponedoras</v>
          </cell>
          <cell r="D67">
            <v>0</v>
          </cell>
          <cell r="E67">
            <v>0</v>
          </cell>
        </row>
        <row r="68">
          <cell r="A68" t="str">
            <v>41010303</v>
          </cell>
          <cell r="B68" t="str">
            <v>Venta de pollo de Granja</v>
          </cell>
          <cell r="D68">
            <v>0</v>
          </cell>
          <cell r="E68">
            <v>0</v>
          </cell>
        </row>
        <row r="69">
          <cell r="A69" t="str">
            <v>4101030301</v>
          </cell>
          <cell r="B69" t="str">
            <v>Venta de pollo Granja Izalco</v>
          </cell>
          <cell r="D69">
            <v>0</v>
          </cell>
          <cell r="E69">
            <v>0</v>
          </cell>
        </row>
        <row r="70">
          <cell r="A70" t="str">
            <v>4101030302</v>
          </cell>
          <cell r="B70" t="str">
            <v>Venta de pollo Granja Olocuilta</v>
          </cell>
          <cell r="D70">
            <v>0</v>
          </cell>
          <cell r="E70">
            <v>0</v>
          </cell>
        </row>
        <row r="71">
          <cell r="A71" t="str">
            <v>4101030303</v>
          </cell>
          <cell r="B71" t="str">
            <v>Venta de pollo Granja Caña Brava</v>
          </cell>
          <cell r="D71">
            <v>0</v>
          </cell>
          <cell r="E71">
            <v>0</v>
          </cell>
        </row>
        <row r="72">
          <cell r="A72" t="str">
            <v>4101030304</v>
          </cell>
          <cell r="B72" t="str">
            <v>Venta de pollo Granja Scorpio</v>
          </cell>
          <cell r="D72">
            <v>0</v>
          </cell>
          <cell r="E72">
            <v>0</v>
          </cell>
        </row>
        <row r="73">
          <cell r="A73" t="str">
            <v>4101030305</v>
          </cell>
          <cell r="B73" t="str">
            <v>Venta de pollo Granja Atecozol</v>
          </cell>
          <cell r="D73">
            <v>0</v>
          </cell>
          <cell r="E73">
            <v>0</v>
          </cell>
        </row>
        <row r="74">
          <cell r="A74" t="str">
            <v>4101030306</v>
          </cell>
          <cell r="B74" t="str">
            <v>Venta de Pollo Granja La Gloria</v>
          </cell>
          <cell r="D74">
            <v>0</v>
          </cell>
          <cell r="E74">
            <v>0</v>
          </cell>
        </row>
        <row r="75">
          <cell r="A75" t="str">
            <v>4101030307</v>
          </cell>
          <cell r="B75" t="str">
            <v>Venta de Granja Esperanza</v>
          </cell>
          <cell r="D75">
            <v>0</v>
          </cell>
          <cell r="E75">
            <v>0</v>
          </cell>
        </row>
        <row r="76">
          <cell r="A76" t="str">
            <v>4101030308</v>
          </cell>
          <cell r="B76" t="str">
            <v>Venta de Granja San Juan Talpa</v>
          </cell>
          <cell r="D76">
            <v>0</v>
          </cell>
          <cell r="E76">
            <v>0</v>
          </cell>
        </row>
        <row r="77">
          <cell r="A77" t="str">
            <v>4101030309</v>
          </cell>
          <cell r="B77" t="str">
            <v>Venta de Granja Santo Tomas</v>
          </cell>
          <cell r="D77">
            <v>0</v>
          </cell>
          <cell r="E77">
            <v>0</v>
          </cell>
        </row>
        <row r="78">
          <cell r="A78" t="str">
            <v>4101030310</v>
          </cell>
          <cell r="B78" t="str">
            <v>Proyecto Granja Santa Fe</v>
          </cell>
          <cell r="D78">
            <v>0</v>
          </cell>
          <cell r="E78">
            <v>0</v>
          </cell>
        </row>
        <row r="79">
          <cell r="A79" t="str">
            <v>410103031001</v>
          </cell>
          <cell r="B79" t="str">
            <v>Ingresos Galpon 1</v>
          </cell>
          <cell r="D79">
            <v>0</v>
          </cell>
          <cell r="E79">
            <v>0</v>
          </cell>
        </row>
        <row r="80">
          <cell r="A80" t="str">
            <v>410103031002</v>
          </cell>
          <cell r="B80" t="str">
            <v>Ingresos Galpon 2</v>
          </cell>
          <cell r="D80">
            <v>0</v>
          </cell>
          <cell r="E80">
            <v>0</v>
          </cell>
        </row>
        <row r="81">
          <cell r="A81" t="str">
            <v>410103031003</v>
          </cell>
          <cell r="B81" t="str">
            <v>Ingresos Galpon 3</v>
          </cell>
          <cell r="D81">
            <v>0</v>
          </cell>
          <cell r="E81">
            <v>0</v>
          </cell>
        </row>
        <row r="82">
          <cell r="A82" t="str">
            <v>410103031004</v>
          </cell>
          <cell r="B82" t="str">
            <v>Ingresos Galpon 4</v>
          </cell>
          <cell r="D82">
            <v>0</v>
          </cell>
          <cell r="E82">
            <v>0</v>
          </cell>
        </row>
        <row r="83">
          <cell r="A83" t="str">
            <v>410103031005</v>
          </cell>
          <cell r="B83" t="str">
            <v>Ingresos Galpon 5</v>
          </cell>
          <cell r="D83">
            <v>0</v>
          </cell>
          <cell r="E83">
            <v>0</v>
          </cell>
        </row>
        <row r="84">
          <cell r="A84" t="str">
            <v>410103031006</v>
          </cell>
          <cell r="B84" t="str">
            <v>Ingresos Galpon 6</v>
          </cell>
          <cell r="D84">
            <v>0</v>
          </cell>
          <cell r="E84">
            <v>0</v>
          </cell>
        </row>
        <row r="85">
          <cell r="A85" t="str">
            <v>410103031007</v>
          </cell>
          <cell r="B85" t="str">
            <v>Ingresos Galpon 7</v>
          </cell>
          <cell r="D85">
            <v>0</v>
          </cell>
          <cell r="E85">
            <v>0</v>
          </cell>
        </row>
        <row r="86">
          <cell r="A86" t="str">
            <v>410103031008</v>
          </cell>
          <cell r="B86" t="str">
            <v>Ingresos Galpon 8</v>
          </cell>
          <cell r="D86">
            <v>0</v>
          </cell>
          <cell r="E86">
            <v>0</v>
          </cell>
        </row>
        <row r="87">
          <cell r="A87" t="str">
            <v>410103031009</v>
          </cell>
          <cell r="B87" t="str">
            <v>Otros Ingresos granja Santa Fe</v>
          </cell>
          <cell r="D87">
            <v>0</v>
          </cell>
          <cell r="E87">
            <v>0</v>
          </cell>
        </row>
        <row r="88">
          <cell r="A88" t="str">
            <v>4101030311</v>
          </cell>
          <cell r="B88" t="str">
            <v>Ingreso por venta de pollo vivo A</v>
          </cell>
          <cell r="D88">
            <v>0</v>
          </cell>
          <cell r="E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1"/>
  <sheetViews>
    <sheetView showGridLines="0" tabSelected="1" showOutlineSymbols="0" zoomScalePageLayoutView="0" workbookViewId="0" topLeftCell="A1">
      <pane ySplit="8" topLeftCell="A18" activePane="bottomLeft" state="frozen"/>
      <selection pane="topLeft" activeCell="A1" sqref="A1"/>
      <selection pane="bottomLeft" activeCell="A9" sqref="A9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7.00390625" style="0" customWidth="1"/>
    <col min="12" max="12" width="3.57421875" style="0" customWidth="1"/>
    <col min="13" max="13" width="3.00390625" style="0" customWidth="1"/>
    <col min="14" max="14" width="15.57421875" style="0" customWidth="1"/>
    <col min="15" max="15" width="3.00390625" style="0" customWidth="1"/>
    <col min="16" max="16" width="5.7109375" style="0" customWidth="1"/>
    <col min="17" max="17" width="10.57421875" style="0" customWidth="1"/>
    <col min="18" max="18" width="7.28125" style="0" customWidth="1"/>
  </cols>
  <sheetData>
    <row r="1" ht="12" customHeight="1"/>
    <row r="2" spans="1:17" ht="12" customHeight="1">
      <c r="A2" s="113" t="s">
        <v>53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ht="18" customHeight="1"/>
    <row r="7" ht="6" customHeight="1"/>
    <row r="8" spans="11:18" s="1" customFormat="1" ht="12.75" customHeight="1">
      <c r="K8" s="102" t="s">
        <v>83</v>
      </c>
      <c r="L8" s="102"/>
      <c r="M8" s="103"/>
      <c r="N8" s="28" t="s">
        <v>84</v>
      </c>
      <c r="Q8" s="92" t="s">
        <v>0</v>
      </c>
      <c r="R8" s="27"/>
    </row>
    <row r="9" ht="7.5" customHeight="1"/>
    <row r="10" spans="1:17" s="3" customFormat="1" ht="14.25" customHeight="1">
      <c r="A10" s="22" t="s">
        <v>1</v>
      </c>
      <c r="B10" s="22"/>
      <c r="C10" s="22"/>
      <c r="D10" s="22"/>
      <c r="K10" s="11">
        <f>+K11+K17</f>
        <v>21254035.890000004</v>
      </c>
      <c r="N10" s="18">
        <f>+N11+N17</f>
        <v>18279846.479999997</v>
      </c>
      <c r="P10" s="108">
        <f aca="true" t="shared" si="0" ref="P10:P17">+N10-K10</f>
        <v>-2974189.4100000076</v>
      </c>
      <c r="Q10" s="108"/>
    </row>
    <row r="11" spans="1:17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10419663.420000004</v>
      </c>
      <c r="N11" s="12">
        <f>SUM(N12:N16)</f>
        <v>7703991.88</v>
      </c>
      <c r="P11" s="112">
        <f t="shared" si="0"/>
        <v>-2715671.5400000038</v>
      </c>
      <c r="Q11" s="112"/>
    </row>
    <row r="12" spans="3:17" ht="12.75" customHeight="1">
      <c r="C12" s="25" t="s">
        <v>3</v>
      </c>
      <c r="D12" s="94" t="s">
        <v>30</v>
      </c>
      <c r="E12" s="95"/>
      <c r="F12" s="95"/>
      <c r="G12" s="95"/>
      <c r="H12" s="95"/>
      <c r="I12" s="95"/>
      <c r="J12" s="2"/>
      <c r="K12" s="98">
        <f>VLOOKUP(C12,'[2]Mayor'!A4:E63,4,0)</f>
        <v>2368176</v>
      </c>
      <c r="L12" s="104"/>
      <c r="M12" s="104"/>
      <c r="N12" s="31">
        <v>1148946.29</v>
      </c>
      <c r="O12" s="2"/>
      <c r="P12" s="106">
        <f t="shared" si="0"/>
        <v>-1219229.71</v>
      </c>
      <c r="Q12" s="106"/>
    </row>
    <row r="13" spans="3:17" ht="12.75" customHeight="1">
      <c r="C13" s="25" t="s">
        <v>4</v>
      </c>
      <c r="D13" s="94" t="s">
        <v>31</v>
      </c>
      <c r="E13" s="95"/>
      <c r="F13" s="95"/>
      <c r="G13" s="95"/>
      <c r="H13" s="95"/>
      <c r="I13" s="95"/>
      <c r="J13" s="2"/>
      <c r="K13" s="98">
        <f>VLOOKUP(C13,'[2]Mayor'!A5:E64,4,0)</f>
        <v>568.39</v>
      </c>
      <c r="L13" s="104"/>
      <c r="M13" s="104"/>
      <c r="N13" s="31">
        <v>396034.67</v>
      </c>
      <c r="O13" s="2"/>
      <c r="P13" s="106">
        <f t="shared" si="0"/>
        <v>395466.27999999997</v>
      </c>
      <c r="Q13" s="106"/>
    </row>
    <row r="14" spans="3:17" ht="12.75" customHeight="1">
      <c r="C14" s="25" t="s">
        <v>5</v>
      </c>
      <c r="D14" s="94" t="s">
        <v>32</v>
      </c>
      <c r="E14" s="95"/>
      <c r="F14" s="95"/>
      <c r="G14" s="95"/>
      <c r="H14" s="95"/>
      <c r="I14" s="95"/>
      <c r="J14" s="2"/>
      <c r="K14" s="98">
        <f>VLOOKUP(C14,'[2]Mayor'!A6:E64,4,0)</f>
        <v>1963343.4900000002</v>
      </c>
      <c r="L14" s="104"/>
      <c r="M14" s="104"/>
      <c r="N14" s="31">
        <v>1650237.48</v>
      </c>
      <c r="O14" s="2"/>
      <c r="P14" s="106">
        <f t="shared" si="0"/>
        <v>-313106.01000000024</v>
      </c>
      <c r="Q14" s="106"/>
    </row>
    <row r="15" spans="3:17" ht="12.75" customHeight="1">
      <c r="C15" s="25" t="s">
        <v>6</v>
      </c>
      <c r="D15" s="94" t="s">
        <v>33</v>
      </c>
      <c r="E15" s="95"/>
      <c r="F15" s="95"/>
      <c r="G15" s="95"/>
      <c r="H15" s="95"/>
      <c r="I15" s="95"/>
      <c r="J15" s="2"/>
      <c r="K15" s="98">
        <f>VLOOKUP(C15,'[2]Mayor'!A7:E64,4,0)</f>
        <v>5620216.870000002</v>
      </c>
      <c r="L15" s="104"/>
      <c r="M15" s="104"/>
      <c r="N15" s="31">
        <v>4066868.43</v>
      </c>
      <c r="O15" s="2"/>
      <c r="P15" s="106">
        <f t="shared" si="0"/>
        <v>-1553348.4400000018</v>
      </c>
      <c r="Q15" s="106"/>
    </row>
    <row r="16" spans="3:17" ht="12.75" customHeight="1">
      <c r="C16" s="25" t="s">
        <v>7</v>
      </c>
      <c r="D16" s="94" t="s">
        <v>34</v>
      </c>
      <c r="E16" s="95"/>
      <c r="F16" s="95"/>
      <c r="G16" s="95"/>
      <c r="H16" s="95"/>
      <c r="I16" s="95"/>
      <c r="J16" s="2"/>
      <c r="K16" s="98">
        <f>VLOOKUP(C16,'[2]Mayor'!A8:E64,4,0)</f>
        <v>467358.67000000004</v>
      </c>
      <c r="L16" s="104"/>
      <c r="M16" s="104"/>
      <c r="N16" s="31">
        <v>441905.01</v>
      </c>
      <c r="O16" s="2"/>
      <c r="P16" s="106">
        <f t="shared" si="0"/>
        <v>-25453.660000000033</v>
      </c>
      <c r="Q16" s="106"/>
    </row>
    <row r="17" spans="1:17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10834372.47</v>
      </c>
      <c r="N17" s="12">
        <f>SUM(N18:N21)</f>
        <v>10575854.599999998</v>
      </c>
      <c r="P17" s="112">
        <f t="shared" si="0"/>
        <v>-258517.8700000029</v>
      </c>
      <c r="Q17" s="112"/>
    </row>
    <row r="18" spans="3:17" ht="12.75" customHeight="1">
      <c r="C18" s="25" t="s">
        <v>9</v>
      </c>
      <c r="D18" s="94" t="s">
        <v>35</v>
      </c>
      <c r="E18" s="95"/>
      <c r="F18" s="95"/>
      <c r="G18" s="95"/>
      <c r="H18" s="95"/>
      <c r="I18" s="95"/>
      <c r="J18" s="2"/>
      <c r="K18" s="31">
        <v>17093656.82</v>
      </c>
      <c r="L18" s="2"/>
      <c r="M18" s="2"/>
      <c r="N18" s="31">
        <v>16488611.24</v>
      </c>
      <c r="O18" s="2"/>
      <c r="P18" s="110">
        <f>+N18-K18</f>
        <v>-605045.5800000001</v>
      </c>
      <c r="Q18" s="110"/>
    </row>
    <row r="19" spans="3:17" ht="12.75" customHeight="1">
      <c r="C19" s="25" t="s">
        <v>10</v>
      </c>
      <c r="D19" s="94" t="s">
        <v>36</v>
      </c>
      <c r="E19" s="95"/>
      <c r="F19" s="95"/>
      <c r="G19" s="95"/>
      <c r="H19" s="95"/>
      <c r="I19" s="95"/>
      <c r="J19" s="2"/>
      <c r="K19" s="98">
        <f>VLOOKUP(C19,'[2]Mayor'!A11:E63,4,0)</f>
        <v>-7216044.5600000005</v>
      </c>
      <c r="L19" s="104"/>
      <c r="M19" s="104"/>
      <c r="N19" s="31">
        <v>-6506607.2</v>
      </c>
      <c r="O19" s="2"/>
      <c r="P19" s="110">
        <f>+N19-K19</f>
        <v>709437.3600000003</v>
      </c>
      <c r="Q19" s="110"/>
    </row>
    <row r="20" spans="3:17" ht="12.75" customHeight="1">
      <c r="C20" s="25" t="s">
        <v>11</v>
      </c>
      <c r="D20" s="94" t="s">
        <v>37</v>
      </c>
      <c r="E20" s="95"/>
      <c r="F20" s="95"/>
      <c r="G20" s="95"/>
      <c r="H20" s="95"/>
      <c r="I20" s="95"/>
      <c r="J20" s="2"/>
      <c r="K20" s="98">
        <f>VLOOKUP(C20,'[2]Mayor'!A12:E64,4,0)</f>
        <v>14622.479999999996</v>
      </c>
      <c r="L20" s="104"/>
      <c r="M20" s="104"/>
      <c r="N20" s="31">
        <v>9725.44</v>
      </c>
      <c r="O20" s="2"/>
      <c r="P20" s="110">
        <f>+N20-K20</f>
        <v>-4897.039999999995</v>
      </c>
      <c r="Q20" s="110"/>
    </row>
    <row r="21" spans="3:17" ht="12.75" customHeight="1">
      <c r="C21" s="25" t="s">
        <v>12</v>
      </c>
      <c r="D21" s="94" t="s">
        <v>38</v>
      </c>
      <c r="E21" s="95"/>
      <c r="F21" s="95"/>
      <c r="G21" s="95"/>
      <c r="H21" s="95"/>
      <c r="I21" s="95"/>
      <c r="J21" s="2"/>
      <c r="K21" s="98">
        <f>VLOOKUP(C21,'[2]Mayor'!A14:E66,4,0)</f>
        <v>942137.73</v>
      </c>
      <c r="L21" s="104"/>
      <c r="M21" s="104"/>
      <c r="N21" s="31">
        <v>584125.12</v>
      </c>
      <c r="O21" s="2"/>
      <c r="P21" s="110">
        <f>+N21-K21</f>
        <v>-358012.61</v>
      </c>
      <c r="Q21" s="110"/>
    </row>
    <row r="22" ht="3.75" customHeight="1" thickBot="1"/>
    <row r="23" spans="1:17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21254035.890000004</v>
      </c>
      <c r="N23" s="21">
        <f>+N10</f>
        <v>18279846.479999997</v>
      </c>
      <c r="P23" s="107">
        <f>+N23-K23</f>
        <v>-2974189.4100000076</v>
      </c>
      <c r="Q23" s="107"/>
    </row>
    <row r="24" spans="1:4" s="3" customFormat="1" ht="9" customHeight="1" thickTop="1">
      <c r="A24" s="17"/>
      <c r="B24" s="17"/>
      <c r="C24" s="17"/>
      <c r="D24" s="17"/>
    </row>
    <row r="25" spans="1:17" s="3" customFormat="1" ht="14.25" customHeight="1">
      <c r="A25" s="22" t="s">
        <v>13</v>
      </c>
      <c r="B25" s="22"/>
      <c r="C25" s="22"/>
      <c r="D25" s="22"/>
      <c r="K25" s="11">
        <f>+K26+K33</f>
        <v>14319030.52</v>
      </c>
      <c r="N25" s="18">
        <f>+N26+N33</f>
        <v>11490213.190000001</v>
      </c>
      <c r="P25" s="108">
        <f>+N25-K25</f>
        <v>-2828817.329999998</v>
      </c>
      <c r="Q25" s="108"/>
    </row>
    <row r="26" spans="1:17" s="3" customFormat="1" ht="13.5" customHeight="1">
      <c r="A26" s="17"/>
      <c r="B26" s="23" t="s">
        <v>14</v>
      </c>
      <c r="C26" s="23"/>
      <c r="D26" s="23"/>
      <c r="E26" s="9"/>
      <c r="K26" s="13">
        <f>SUM(K27:K32)</f>
        <v>8724315.11</v>
      </c>
      <c r="N26" s="20">
        <f>SUM(N27:N32)</f>
        <v>6120497.78</v>
      </c>
      <c r="P26" s="109">
        <f>+N26-K26</f>
        <v>-2603817.329999999</v>
      </c>
      <c r="Q26" s="109"/>
    </row>
    <row r="27" spans="3:17" ht="12.75" customHeight="1">
      <c r="C27" s="25" t="s">
        <v>15</v>
      </c>
      <c r="D27" s="94" t="s">
        <v>39</v>
      </c>
      <c r="E27" s="95"/>
      <c r="F27" s="95"/>
      <c r="G27" s="95"/>
      <c r="H27" s="95"/>
      <c r="I27" s="95"/>
      <c r="K27" s="98">
        <f>VLOOKUP(C27,'[2]Mayor'!A20:E72,4,0)</f>
        <v>7078662.74</v>
      </c>
      <c r="L27" s="105"/>
      <c r="M27" s="105"/>
      <c r="N27" s="31">
        <v>4714261.28</v>
      </c>
      <c r="P27" s="106">
        <f aca="true" t="shared" si="1" ref="P27:P32">+K27-N27</f>
        <v>2364401.46</v>
      </c>
      <c r="Q27" s="106"/>
    </row>
    <row r="28" spans="3:17" ht="12.75" customHeight="1">
      <c r="C28" s="25" t="s">
        <v>16</v>
      </c>
      <c r="D28" s="94" t="s">
        <v>40</v>
      </c>
      <c r="E28" s="95"/>
      <c r="F28" s="95"/>
      <c r="G28" s="95"/>
      <c r="H28" s="95"/>
      <c r="I28" s="95"/>
      <c r="K28" s="98">
        <f>VLOOKUP(C28,'[2]Mayor'!A21:E73,4,0)</f>
        <v>1501041.3799999997</v>
      </c>
      <c r="L28" s="105"/>
      <c r="M28" s="105"/>
      <c r="N28" s="31">
        <v>1203263.76</v>
      </c>
      <c r="P28" s="106">
        <f t="shared" si="1"/>
        <v>297777.61999999965</v>
      </c>
      <c r="Q28" s="106"/>
    </row>
    <row r="29" spans="3:17" ht="12.75" customHeight="1">
      <c r="C29" s="25" t="s">
        <v>17</v>
      </c>
      <c r="D29" s="94" t="s">
        <v>41</v>
      </c>
      <c r="E29" s="95"/>
      <c r="F29" s="95"/>
      <c r="G29" s="95"/>
      <c r="H29" s="95"/>
      <c r="I29" s="95"/>
      <c r="K29" s="98">
        <f>VLOOKUP(C29,'[2]Mayor'!A22:E74,4,0)</f>
        <v>92628.57</v>
      </c>
      <c r="L29" s="105"/>
      <c r="M29" s="105"/>
      <c r="N29" s="31">
        <v>90578.47</v>
      </c>
      <c r="P29" s="106">
        <f t="shared" si="1"/>
        <v>2050.100000000006</v>
      </c>
      <c r="Q29" s="106"/>
    </row>
    <row r="30" spans="3:17" ht="12.75" customHeight="1">
      <c r="C30" s="25" t="s">
        <v>18</v>
      </c>
      <c r="D30" s="94" t="s">
        <v>42</v>
      </c>
      <c r="E30" s="95"/>
      <c r="F30" s="95"/>
      <c r="G30" s="95"/>
      <c r="H30" s="95"/>
      <c r="I30" s="95"/>
      <c r="K30" s="98">
        <f>VLOOKUP(C30,'[2]Mayor'!A23:E75,4,0)</f>
        <v>51799.090000000004</v>
      </c>
      <c r="L30" s="105"/>
      <c r="M30" s="105"/>
      <c r="N30" s="31">
        <v>105866.04</v>
      </c>
      <c r="P30" s="106">
        <f t="shared" si="1"/>
        <v>-54066.94999999999</v>
      </c>
      <c r="Q30" s="106"/>
    </row>
    <row r="31" spans="3:17" ht="12.75" customHeight="1">
      <c r="C31" s="25" t="s">
        <v>19</v>
      </c>
      <c r="D31" s="94" t="s">
        <v>43</v>
      </c>
      <c r="E31" s="95"/>
      <c r="F31" s="95"/>
      <c r="G31" s="95"/>
      <c r="H31" s="95"/>
      <c r="I31" s="95"/>
      <c r="K31" s="98">
        <f>VLOOKUP(C31,'[2]Mayor'!A24:E76,4,0)</f>
        <v>183.33</v>
      </c>
      <c r="L31" s="105"/>
      <c r="M31" s="105"/>
      <c r="N31" s="31">
        <v>183.33</v>
      </c>
      <c r="P31" s="106">
        <f t="shared" si="1"/>
        <v>0</v>
      </c>
      <c r="Q31" s="106"/>
    </row>
    <row r="32" spans="3:17" ht="12.75" customHeight="1">
      <c r="C32" s="25">
        <v>2110</v>
      </c>
      <c r="D32" s="94" t="s">
        <v>52</v>
      </c>
      <c r="E32" s="95"/>
      <c r="F32" s="95"/>
      <c r="G32" s="95"/>
      <c r="H32" s="95"/>
      <c r="I32" s="95"/>
      <c r="K32" s="98">
        <v>0</v>
      </c>
      <c r="L32" s="105"/>
      <c r="M32" s="105"/>
      <c r="N32" s="31">
        <v>6344.9</v>
      </c>
      <c r="P32" s="106">
        <f t="shared" si="1"/>
        <v>-6344.9</v>
      </c>
      <c r="Q32" s="106"/>
    </row>
    <row r="33" spans="2:17" ht="13.5" customHeight="1">
      <c r="B33" s="24" t="s">
        <v>20</v>
      </c>
      <c r="C33" s="24"/>
      <c r="D33" s="24"/>
      <c r="E33" s="8"/>
      <c r="K33" s="12">
        <f>SUM(K34:K35)</f>
        <v>5594715.41</v>
      </c>
      <c r="N33" s="19">
        <f>SUM(N34:N35)</f>
        <v>5369715.41</v>
      </c>
      <c r="P33" s="109">
        <f>+N33-K33</f>
        <v>-225000</v>
      </c>
      <c r="Q33" s="109"/>
    </row>
    <row r="34" spans="3:17" ht="12.75" customHeight="1">
      <c r="C34" s="25" t="s">
        <v>21</v>
      </c>
      <c r="D34" s="94" t="s">
        <v>44</v>
      </c>
      <c r="E34" s="95"/>
      <c r="F34" s="95"/>
      <c r="G34" s="95"/>
      <c r="H34" s="95"/>
      <c r="I34" s="95"/>
      <c r="K34" s="98">
        <f>VLOOKUP(C34,'[2]Mayor'!A27:E79,4,0)</f>
        <v>5420000</v>
      </c>
      <c r="L34" s="105"/>
      <c r="M34" s="105"/>
      <c r="N34" s="31">
        <v>5195000</v>
      </c>
      <c r="P34" s="106">
        <f>+K34-N34</f>
        <v>225000</v>
      </c>
      <c r="Q34" s="106"/>
    </row>
    <row r="35" spans="3:17" ht="12.75" customHeight="1">
      <c r="C35" s="25" t="s">
        <v>22</v>
      </c>
      <c r="D35" s="94" t="s">
        <v>45</v>
      </c>
      <c r="E35" s="95"/>
      <c r="F35" s="95"/>
      <c r="G35" s="95"/>
      <c r="H35" s="95"/>
      <c r="I35" s="95"/>
      <c r="K35" s="98">
        <f>VLOOKUP(C35,'[2]Mayor'!A28:E80,4,0)</f>
        <v>174715.41</v>
      </c>
      <c r="L35" s="105"/>
      <c r="M35" s="105"/>
      <c r="N35" s="31">
        <v>174715.41</v>
      </c>
      <c r="P35" s="106">
        <f>+K35-N35</f>
        <v>0</v>
      </c>
      <c r="Q35" s="106"/>
    </row>
    <row r="36" ht="6" customHeight="1"/>
    <row r="37" spans="1:17" s="3" customFormat="1" ht="14.25" customHeight="1">
      <c r="A37" s="22" t="s">
        <v>23</v>
      </c>
      <c r="B37" s="22"/>
      <c r="C37" s="22"/>
      <c r="D37" s="22"/>
      <c r="K37" s="11">
        <f>+K38</f>
        <v>6935005.37</v>
      </c>
      <c r="N37" s="18">
        <f>+N38</f>
        <v>6789633.29</v>
      </c>
      <c r="P37" s="108">
        <f>+N37-K37</f>
        <v>-145372.08000000007</v>
      </c>
      <c r="Q37" s="108"/>
    </row>
    <row r="38" spans="1:17" s="3" customFormat="1" ht="13.5" customHeight="1">
      <c r="A38" s="17"/>
      <c r="B38" s="23" t="s">
        <v>23</v>
      </c>
      <c r="C38" s="23"/>
      <c r="D38" s="23"/>
      <c r="E38" s="9"/>
      <c r="K38" s="10">
        <f>SUM(K39:L43)</f>
        <v>6935005.37</v>
      </c>
      <c r="N38" s="10">
        <f>SUM(N39:O43)</f>
        <v>6789633.29</v>
      </c>
      <c r="P38" s="109">
        <f>+N38-K38</f>
        <v>-145372.08000000007</v>
      </c>
      <c r="Q38" s="109"/>
    </row>
    <row r="39" spans="1:17" s="2" customFormat="1" ht="11.25" customHeight="1">
      <c r="A39" s="16"/>
      <c r="B39" s="16"/>
      <c r="C39" s="96" t="s">
        <v>24</v>
      </c>
      <c r="D39" s="94" t="s">
        <v>46</v>
      </c>
      <c r="E39" s="95"/>
      <c r="F39" s="95"/>
      <c r="G39" s="95"/>
      <c r="H39" s="95"/>
      <c r="I39" s="95"/>
      <c r="K39" s="98">
        <f>VLOOKUP(C39,'[2]Mayor'!A32:E84,4,0)</f>
        <v>3150000</v>
      </c>
      <c r="L39" s="104"/>
      <c r="M39" s="104"/>
      <c r="N39" s="31">
        <v>3150000</v>
      </c>
      <c r="P39" s="106">
        <f>+K39-N39</f>
        <v>0</v>
      </c>
      <c r="Q39" s="106"/>
    </row>
    <row r="40" spans="1:17" s="2" customFormat="1" ht="11.25">
      <c r="A40" s="16"/>
      <c r="B40" s="16"/>
      <c r="C40" s="96" t="s">
        <v>25</v>
      </c>
      <c r="D40" s="94" t="s">
        <v>47</v>
      </c>
      <c r="E40" s="95"/>
      <c r="F40" s="95"/>
      <c r="G40" s="95"/>
      <c r="H40" s="95"/>
      <c r="I40" s="95"/>
      <c r="K40" s="98">
        <f>VLOOKUP(C40,'[2]Mayor'!A33:E85,4,0)</f>
        <v>630000</v>
      </c>
      <c r="L40" s="104"/>
      <c r="M40" s="104"/>
      <c r="N40" s="31">
        <v>630000</v>
      </c>
      <c r="P40" s="106">
        <f>+K40-N40</f>
        <v>0</v>
      </c>
      <c r="Q40" s="106"/>
    </row>
    <row r="41" spans="1:17" s="2" customFormat="1" ht="11.25" customHeight="1">
      <c r="A41" s="16"/>
      <c r="B41" s="16"/>
      <c r="C41" s="96" t="s">
        <v>26</v>
      </c>
      <c r="D41" s="94" t="s">
        <v>48</v>
      </c>
      <c r="E41" s="95"/>
      <c r="F41" s="95"/>
      <c r="G41" s="95"/>
      <c r="H41" s="95"/>
      <c r="I41" s="95"/>
      <c r="K41" s="98">
        <f>VLOOKUP(C41,'[2]Mayor'!A33:E85,4,0)</f>
        <v>2229494.61</v>
      </c>
      <c r="L41" s="104"/>
      <c r="M41" s="104"/>
      <c r="N41" s="31">
        <v>2130510.38</v>
      </c>
      <c r="P41" s="106">
        <f>+K41-N41</f>
        <v>98984.22999999998</v>
      </c>
      <c r="Q41" s="106"/>
    </row>
    <row r="42" spans="1:17" s="2" customFormat="1" ht="11.25" customHeight="1">
      <c r="A42" s="16"/>
      <c r="B42" s="16"/>
      <c r="C42" s="96" t="s">
        <v>27</v>
      </c>
      <c r="D42" s="94" t="s">
        <v>49</v>
      </c>
      <c r="E42" s="95"/>
      <c r="F42" s="95"/>
      <c r="G42" s="95"/>
      <c r="H42" s="95"/>
      <c r="I42" s="95"/>
      <c r="J42" s="93"/>
      <c r="K42" s="98">
        <v>609502.840000001</v>
      </c>
      <c r="L42" s="104"/>
      <c r="M42" s="104"/>
      <c r="N42" s="93">
        <v>563114.99</v>
      </c>
      <c r="P42" s="106">
        <f>+K42-N42</f>
        <v>46387.850000001024</v>
      </c>
      <c r="Q42" s="106"/>
    </row>
    <row r="43" spans="1:17" s="2" customFormat="1" ht="10.5" customHeight="1">
      <c r="A43" s="16"/>
      <c r="B43" s="16"/>
      <c r="C43" s="96" t="s">
        <v>28</v>
      </c>
      <c r="D43" s="94" t="s">
        <v>50</v>
      </c>
      <c r="E43" s="95"/>
      <c r="F43" s="95"/>
      <c r="G43" s="95"/>
      <c r="H43" s="95"/>
      <c r="I43" s="95"/>
      <c r="K43" s="98">
        <f>VLOOKUP(C43,'[2]Mayor'!A36:E88,4,0)</f>
        <v>316007.92</v>
      </c>
      <c r="L43" s="104"/>
      <c r="M43" s="104"/>
      <c r="N43" s="31">
        <v>316007.92</v>
      </c>
      <c r="P43" s="106">
        <f>+K43-N43</f>
        <v>0</v>
      </c>
      <c r="Q43" s="106"/>
    </row>
    <row r="44" ht="6.75" customHeight="1" thickBot="1"/>
    <row r="45" spans="1:17" s="5" customFormat="1" ht="13.5" thickBot="1" thickTop="1">
      <c r="A45" s="15"/>
      <c r="B45" s="15"/>
      <c r="C45" s="15"/>
      <c r="D45" s="15"/>
      <c r="E45" s="4" t="s">
        <v>29</v>
      </c>
      <c r="J45" s="7"/>
      <c r="K45" s="7">
        <f>+K25+K37</f>
        <v>21254035.89</v>
      </c>
      <c r="N45" s="7">
        <f>+N25+N37</f>
        <v>18279846.48</v>
      </c>
      <c r="P45" s="107">
        <f>+N45-K45</f>
        <v>-2974189.41</v>
      </c>
      <c r="Q45" s="107"/>
    </row>
    <row r="46" spans="1:17" s="5" customFormat="1" ht="12.75" thickTop="1">
      <c r="A46" s="15"/>
      <c r="B46" s="15"/>
      <c r="C46" s="15"/>
      <c r="D46" s="15"/>
      <c r="E46" s="4"/>
      <c r="J46" s="100"/>
      <c r="K46" s="100"/>
      <c r="N46" s="100"/>
      <c r="P46" s="101"/>
      <c r="Q46" s="101"/>
    </row>
    <row r="47" spans="1:17" s="5" customFormat="1" ht="12">
      <c r="A47" s="15"/>
      <c r="B47" s="15"/>
      <c r="C47" s="15"/>
      <c r="D47" s="15"/>
      <c r="E47" s="4"/>
      <c r="J47" s="100"/>
      <c r="K47" s="100"/>
      <c r="N47" s="100"/>
      <c r="P47" s="101"/>
      <c r="Q47" s="101"/>
    </row>
    <row r="48" spans="11:14" ht="13.5" customHeight="1">
      <c r="K48" s="30">
        <f>+K45-K23</f>
        <v>0</v>
      </c>
      <c r="N48" s="30">
        <f>+N45-N23</f>
        <v>0</v>
      </c>
    </row>
    <row r="49" ht="14.25" customHeight="1">
      <c r="K49" s="29"/>
    </row>
    <row r="50" spans="1:256" s="35" customFormat="1" ht="26.25" customHeight="1">
      <c r="A50" s="32"/>
      <c r="B50" s="33"/>
      <c r="C50" s="33"/>
      <c r="D50" s="111" t="s">
        <v>54</v>
      </c>
      <c r="E50" s="111"/>
      <c r="F50" s="111"/>
      <c r="G50" s="111"/>
      <c r="H50" s="111"/>
      <c r="I50" s="111"/>
      <c r="J50" s="34"/>
      <c r="K50" s="111" t="s">
        <v>55</v>
      </c>
      <c r="L50" s="111"/>
      <c r="M50" s="111"/>
      <c r="N50" s="111"/>
      <c r="O50" s="111"/>
      <c r="Q50" s="36"/>
      <c r="R50" s="36"/>
      <c r="S50" s="36"/>
      <c r="T50" s="36"/>
      <c r="U50" s="36"/>
      <c r="V50" s="36"/>
      <c r="W50" s="36"/>
      <c r="X50" s="36"/>
      <c r="Y50" s="36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5:9" ht="12.75" customHeight="1">
      <c r="E51" s="6"/>
      <c r="F51" s="6"/>
      <c r="G51" s="6"/>
      <c r="H51" s="6"/>
      <c r="I51" s="6"/>
    </row>
  </sheetData>
  <sheetProtection/>
  <mergeCells count="35">
    <mergeCell ref="P15:Q15"/>
    <mergeCell ref="P16:Q16"/>
    <mergeCell ref="P17:Q17"/>
    <mergeCell ref="A2:Q5"/>
    <mergeCell ref="P10:Q10"/>
    <mergeCell ref="P11:Q11"/>
    <mergeCell ref="P12:Q12"/>
    <mergeCell ref="P13:Q13"/>
    <mergeCell ref="P14:Q14"/>
    <mergeCell ref="P18:Q18"/>
    <mergeCell ref="P19:Q19"/>
    <mergeCell ref="P20:Q20"/>
    <mergeCell ref="P21:Q21"/>
    <mergeCell ref="D50:I50"/>
    <mergeCell ref="K50:O50"/>
    <mergeCell ref="P35:Q35"/>
    <mergeCell ref="P23:Q23"/>
    <mergeCell ref="P25:Q25"/>
    <mergeCell ref="P30:Q30"/>
    <mergeCell ref="P31:Q31"/>
    <mergeCell ref="P32:Q32"/>
    <mergeCell ref="P33:Q33"/>
    <mergeCell ref="P34:Q34"/>
    <mergeCell ref="P26:Q26"/>
    <mergeCell ref="P27:Q27"/>
    <mergeCell ref="P28:Q28"/>
    <mergeCell ref="P29:Q29"/>
    <mergeCell ref="P43:Q43"/>
    <mergeCell ref="P45:Q45"/>
    <mergeCell ref="P37:Q37"/>
    <mergeCell ref="P40:Q40"/>
    <mergeCell ref="P41:Q41"/>
    <mergeCell ref="P42:Q42"/>
    <mergeCell ref="P38:Q38"/>
    <mergeCell ref="P39:Q39"/>
  </mergeCells>
  <printOptions horizontalCentered="1" verticalCentered="1"/>
  <pageMargins left="0.15748031496062992" right="0.15748031496062992" top="0.34" bottom="0.35433070866141736" header="0" footer="0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8"/>
  <sheetViews>
    <sheetView zoomScalePageLayoutView="0" workbookViewId="0" topLeftCell="A1">
      <selection activeCell="A3" sqref="A3:F3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1:256" ht="69.75" customHeight="1">
      <c r="A3" s="114" t="s">
        <v>85</v>
      </c>
      <c r="B3" s="114"/>
      <c r="C3" s="114"/>
      <c r="D3" s="114"/>
      <c r="E3" s="114"/>
      <c r="F3" s="114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2021</v>
      </c>
      <c r="E5" s="44"/>
      <c r="F5" s="43">
        <v>2020</v>
      </c>
    </row>
    <row r="6" spans="1:8" ht="12.75">
      <c r="A6" s="47" t="s">
        <v>56</v>
      </c>
      <c r="G6" s="50"/>
      <c r="H6" s="50">
        <f>+D8-F8</f>
        <v>-19511593.71</v>
      </c>
    </row>
    <row r="7" ht="12.75">
      <c r="A7" s="47"/>
    </row>
    <row r="8" spans="2:256" ht="12.75">
      <c r="B8" s="47" t="s">
        <v>57</v>
      </c>
      <c r="C8" s="51"/>
      <c r="D8" s="50">
        <v>13194370.44</v>
      </c>
      <c r="E8" s="51"/>
      <c r="F8" s="50">
        <v>32705964.150000002</v>
      </c>
      <c r="G8" s="52"/>
      <c r="H8" s="52">
        <f>+D10-F10</f>
        <v>-15446624.15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58</v>
      </c>
      <c r="B10" s="59" t="s">
        <v>59</v>
      </c>
      <c r="C10" s="60"/>
      <c r="D10" s="50">
        <v>10981736.42</v>
      </c>
      <c r="E10" s="60"/>
      <c r="F10" s="52">
        <v>26428360.57</v>
      </c>
      <c r="G10" s="61"/>
      <c r="H10" s="61">
        <f>+D12-F12</f>
        <v>-4064969.5600000024</v>
      </c>
    </row>
    <row r="11" spans="1:6" ht="12.75">
      <c r="A11" s="62" t="s">
        <v>58</v>
      </c>
      <c r="B11" s="62"/>
      <c r="C11" s="63"/>
      <c r="D11" s="56"/>
      <c r="E11" s="63"/>
      <c r="F11" s="56"/>
    </row>
    <row r="12" spans="1:256" ht="13.5" thickBot="1">
      <c r="A12" s="64" t="s">
        <v>58</v>
      </c>
      <c r="B12" s="65" t="s">
        <v>60</v>
      </c>
      <c r="D12" s="66">
        <f>+D8-D10</f>
        <v>2212634.0199999996</v>
      </c>
      <c r="F12" s="66">
        <f>+F8-F10</f>
        <v>6277603.580000002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61</v>
      </c>
      <c r="B14" s="70"/>
      <c r="C14" s="71"/>
      <c r="D14" s="67"/>
      <c r="E14" s="71"/>
      <c r="F14" s="67"/>
      <c r="G14" s="72"/>
      <c r="H14" s="72">
        <f aca="true" t="shared" si="0" ref="H14:H22">+D16-F16</f>
        <v>-146635.76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67"/>
      <c r="E15" s="71"/>
      <c r="F15" s="67"/>
      <c r="G15" s="67"/>
      <c r="H15" s="67">
        <f t="shared" si="0"/>
        <v>-189135.65999999997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62</v>
      </c>
      <c r="C16" s="74"/>
      <c r="D16" s="72">
        <v>78965.3</v>
      </c>
      <c r="E16" s="74"/>
      <c r="F16" s="72">
        <v>225601.06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58</v>
      </c>
      <c r="B17" s="70" t="s">
        <v>63</v>
      </c>
      <c r="C17" s="71"/>
      <c r="D17" s="72">
        <v>84263.19</v>
      </c>
      <c r="E17" s="71"/>
      <c r="F17" s="67">
        <v>273398.85</v>
      </c>
      <c r="G17" s="67"/>
      <c r="H17" s="67">
        <f t="shared" si="0"/>
        <v>-984853.7400000001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64</v>
      </c>
      <c r="C18" s="71"/>
      <c r="D18" s="72">
        <v>24567.49</v>
      </c>
      <c r="E18" s="71"/>
      <c r="F18" s="67">
        <v>77773.67</v>
      </c>
      <c r="G18" s="67"/>
      <c r="H18" s="67">
        <f t="shared" si="0"/>
        <v>-151195.38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65</v>
      </c>
      <c r="C19" s="71"/>
      <c r="D19" s="72">
        <v>551567.17</v>
      </c>
      <c r="E19" s="71"/>
      <c r="F19" s="67">
        <v>1536420.9100000001</v>
      </c>
      <c r="G19" s="67"/>
      <c r="H19" s="67">
        <f t="shared" si="0"/>
        <v>-1012815.4800000002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58</v>
      </c>
      <c r="B20" s="70" t="s">
        <v>66</v>
      </c>
      <c r="C20" s="71"/>
      <c r="D20" s="72">
        <v>67776.45</v>
      </c>
      <c r="E20" s="71"/>
      <c r="F20" s="67">
        <v>218971.83</v>
      </c>
      <c r="G20" s="67"/>
      <c r="H20" s="67">
        <f t="shared" si="0"/>
        <v>-396836.60999999987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58</v>
      </c>
      <c r="B21" s="70" t="s">
        <v>67</v>
      </c>
      <c r="C21" s="71"/>
      <c r="D21" s="72">
        <v>305261.45</v>
      </c>
      <c r="E21" s="71"/>
      <c r="F21" s="67">
        <v>1318076.9300000002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68</v>
      </c>
      <c r="C22" s="71"/>
      <c r="D22" s="72">
        <v>267219.72</v>
      </c>
      <c r="E22" s="71"/>
      <c r="F22" s="67">
        <v>664056.3299999998</v>
      </c>
      <c r="G22" s="61"/>
      <c r="H22" s="61">
        <f t="shared" si="0"/>
        <v>-2934678.81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58</v>
      </c>
      <c r="B24" s="65"/>
      <c r="D24" s="66">
        <f>SUM(D16:D23)</f>
        <v>1379620.77</v>
      </c>
      <c r="F24" s="66">
        <f>SUM(F16:F23)</f>
        <v>4314299.58</v>
      </c>
    </row>
    <row r="25" spans="1:8" ht="12.75">
      <c r="A25" s="62"/>
      <c r="B25" s="62"/>
      <c r="C25" s="63"/>
      <c r="D25" s="56"/>
      <c r="E25" s="63"/>
      <c r="F25" s="56"/>
      <c r="G25" s="78"/>
      <c r="H25" s="78">
        <f aca="true" t="shared" si="1" ref="H25:H41">+D27-F27</f>
        <v>-1130290.7500000023</v>
      </c>
    </row>
    <row r="26" spans="7:8" ht="12.75">
      <c r="G26" s="78"/>
      <c r="H26" s="78">
        <f t="shared" si="1"/>
        <v>0</v>
      </c>
    </row>
    <row r="27" spans="2:8" ht="12.75">
      <c r="B27" s="79" t="s">
        <v>69</v>
      </c>
      <c r="C27" s="74"/>
      <c r="D27" s="72">
        <f>+D12-D24</f>
        <v>833013.2499999995</v>
      </c>
      <c r="E27" s="74"/>
      <c r="F27" s="72">
        <f>+F12-F24</f>
        <v>1963304.0000000019</v>
      </c>
      <c r="G27" s="78"/>
      <c r="H27" s="78">
        <f t="shared" si="1"/>
        <v>0</v>
      </c>
    </row>
    <row r="28" spans="2:8" ht="12.75">
      <c r="B28" s="80"/>
      <c r="C28" s="74"/>
      <c r="D28" s="72"/>
      <c r="E28" s="74"/>
      <c r="F28" s="72"/>
      <c r="G28" s="78"/>
      <c r="H28" s="78">
        <f t="shared" si="1"/>
        <v>0</v>
      </c>
    </row>
    <row r="29" spans="1:8" ht="12.75">
      <c r="A29" s="48" t="s">
        <v>70</v>
      </c>
      <c r="B29" s="80"/>
      <c r="C29" s="74"/>
      <c r="D29" s="72"/>
      <c r="E29" s="74"/>
      <c r="F29" s="72"/>
      <c r="G29" s="81"/>
      <c r="H29" s="81">
        <f t="shared" si="1"/>
        <v>-414767.1699999999</v>
      </c>
    </row>
    <row r="30" spans="2:8" ht="12.75">
      <c r="B30" s="80"/>
      <c r="C30" s="74"/>
      <c r="D30" s="72"/>
      <c r="E30" s="74"/>
      <c r="F30" s="72"/>
      <c r="G30" s="81"/>
      <c r="H30" s="81"/>
    </row>
    <row r="31" spans="2:8" ht="12.75">
      <c r="B31" s="80" t="s">
        <v>71</v>
      </c>
      <c r="C31" s="74"/>
      <c r="D31" s="72">
        <v>222079.77</v>
      </c>
      <c r="E31" s="74"/>
      <c r="F31" s="99">
        <v>636846.94</v>
      </c>
      <c r="G31" s="78"/>
      <c r="H31" s="78">
        <f t="shared" si="1"/>
        <v>0</v>
      </c>
    </row>
    <row r="32" spans="2:8" ht="12.75">
      <c r="B32" s="80" t="s">
        <v>72</v>
      </c>
      <c r="C32" s="74"/>
      <c r="D32" s="72">
        <v>1430.64</v>
      </c>
      <c r="E32" s="74"/>
      <c r="F32" s="99">
        <v>84469.45</v>
      </c>
      <c r="G32" s="78"/>
      <c r="H32" s="78">
        <f t="shared" si="1"/>
        <v>-632484.7700000025</v>
      </c>
    </row>
    <row r="33" spans="2:8" ht="12.75">
      <c r="B33" s="80"/>
      <c r="C33" s="74"/>
      <c r="D33" s="72"/>
      <c r="E33" s="74"/>
      <c r="F33" s="72"/>
      <c r="G33" s="78"/>
      <c r="H33" s="78">
        <f t="shared" si="1"/>
        <v>0</v>
      </c>
    </row>
    <row r="34" spans="2:8" ht="12.75">
      <c r="B34" s="82" t="s">
        <v>73</v>
      </c>
      <c r="C34" s="74"/>
      <c r="D34" s="83">
        <f>+D27-D31-D32</f>
        <v>609502.8399999995</v>
      </c>
      <c r="E34" s="74"/>
      <c r="F34" s="83">
        <f>+F27-F31-F32</f>
        <v>1241987.610000002</v>
      </c>
      <c r="G34" s="78"/>
      <c r="H34" s="78">
        <f>+D36-F36</f>
        <v>0</v>
      </c>
    </row>
    <row r="35" spans="2:8" ht="12.75">
      <c r="B35" s="80"/>
      <c r="C35" s="74"/>
      <c r="D35" s="72"/>
      <c r="E35" s="74"/>
      <c r="F35" s="72"/>
      <c r="G35" s="78"/>
      <c r="H35" s="78">
        <f t="shared" si="1"/>
        <v>0</v>
      </c>
    </row>
    <row r="36" spans="1:8" ht="12.75">
      <c r="A36" s="80" t="s">
        <v>74</v>
      </c>
      <c r="B36" s="84"/>
      <c r="C36" s="74"/>
      <c r="D36" s="85">
        <v>0</v>
      </c>
      <c r="E36" s="74"/>
      <c r="F36" s="85">
        <v>0</v>
      </c>
      <c r="G36" s="78"/>
      <c r="H36" s="78">
        <f t="shared" si="1"/>
        <v>-632484.7700000025</v>
      </c>
    </row>
    <row r="37" spans="2:8" ht="12.75">
      <c r="B37" s="80"/>
      <c r="C37" s="74"/>
      <c r="D37" s="72"/>
      <c r="E37" s="74"/>
      <c r="F37" s="72"/>
      <c r="G37" s="78"/>
      <c r="H37" s="78">
        <f t="shared" si="1"/>
        <v>0</v>
      </c>
    </row>
    <row r="38" spans="1:8" ht="12.75">
      <c r="A38" s="84"/>
      <c r="B38" s="65" t="s">
        <v>75</v>
      </c>
      <c r="C38" s="74"/>
      <c r="D38" s="83">
        <f>+D34-D40</f>
        <v>609502.8399999995</v>
      </c>
      <c r="E38" s="74"/>
      <c r="F38" s="83">
        <f>+F34-F36</f>
        <v>1241987.610000002</v>
      </c>
      <c r="G38" s="78"/>
      <c r="H38" s="78">
        <f>+D40-F40</f>
        <v>-431896.7</v>
      </c>
    </row>
    <row r="39" spans="2:8" ht="12.75">
      <c r="B39" s="80"/>
      <c r="C39" s="74"/>
      <c r="D39" s="72"/>
      <c r="E39" s="74"/>
      <c r="F39" s="72"/>
      <c r="G39" s="78"/>
      <c r="H39" s="78"/>
    </row>
    <row r="40" spans="1:8" ht="12.75">
      <c r="A40" s="80" t="s">
        <v>76</v>
      </c>
      <c r="B40" s="84"/>
      <c r="C40" s="74"/>
      <c r="D40" s="85">
        <v>0</v>
      </c>
      <c r="E40" s="74"/>
      <c r="F40" s="72">
        <v>431896.7</v>
      </c>
      <c r="H40" s="45">
        <f t="shared" si="1"/>
        <v>0</v>
      </c>
    </row>
    <row r="41" spans="1:8" ht="12.75">
      <c r="A41" s="80" t="s">
        <v>77</v>
      </c>
      <c r="B41" s="84"/>
      <c r="C41" s="74"/>
      <c r="D41" s="85"/>
      <c r="E41" s="74"/>
      <c r="F41" s="72">
        <v>47342.16</v>
      </c>
      <c r="G41" s="78"/>
      <c r="H41" s="78">
        <f t="shared" si="1"/>
        <v>-153245.91000000248</v>
      </c>
    </row>
    <row r="42" spans="7:8" ht="12.75">
      <c r="G42" s="78"/>
      <c r="H42" s="78"/>
    </row>
    <row r="43" spans="1:8" ht="13.5" thickBot="1">
      <c r="A43" s="86"/>
      <c r="B43" s="87" t="s">
        <v>78</v>
      </c>
      <c r="C43" s="88"/>
      <c r="D43" s="89">
        <f>+D38-D36</f>
        <v>609502.8399999995</v>
      </c>
      <c r="E43" s="88"/>
      <c r="F43" s="89">
        <f>+F38-F40-F41</f>
        <v>762748.750000002</v>
      </c>
      <c r="G43" s="78"/>
      <c r="H43" s="78"/>
    </row>
    <row r="44" spans="2:256" ht="13.5" thickTop="1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256" ht="12.75">
      <c r="B45" s="80"/>
      <c r="C45" s="74"/>
      <c r="D45" s="72"/>
      <c r="E45" s="74"/>
      <c r="F45" s="72"/>
      <c r="G45" s="90"/>
      <c r="H45" s="90"/>
      <c r="I45" s="90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2:6" ht="12.75">
      <c r="B46" s="80"/>
      <c r="C46" s="74"/>
      <c r="D46" s="72"/>
      <c r="E46" s="74"/>
      <c r="F46" s="72"/>
    </row>
    <row r="47" spans="1:6" ht="12.75">
      <c r="A47" s="55"/>
      <c r="B47" s="91" t="s">
        <v>80</v>
      </c>
      <c r="C47" s="55"/>
      <c r="D47" s="115" t="s">
        <v>81</v>
      </c>
      <c r="E47" s="115"/>
      <c r="F47" s="115"/>
    </row>
    <row r="48" spans="2:6" ht="12.75">
      <c r="B48" s="97" t="s">
        <v>79</v>
      </c>
      <c r="D48" s="116" t="s">
        <v>82</v>
      </c>
      <c r="E48" s="116"/>
      <c r="F48" s="116"/>
    </row>
  </sheetData>
  <sheetProtection/>
  <mergeCells count="3">
    <mergeCell ref="A3:F3"/>
    <mergeCell ref="D47:F47"/>
    <mergeCell ref="D48:F48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2021-05-31T15:40:08Z</cp:lastPrinted>
  <dcterms:created xsi:type="dcterms:W3CDTF">2019-04-29T15:21:29Z</dcterms:created>
  <dcterms:modified xsi:type="dcterms:W3CDTF">2021-05-31T15:40:33Z</dcterms:modified>
  <cp:category/>
  <cp:version/>
  <cp:contentType/>
  <cp:contentStatus/>
</cp:coreProperties>
</file>