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indo\Desktop\"/>
    </mc:Choice>
  </mc:AlternateContent>
  <xr:revisionPtr revIDLastSave="0" documentId="8_{FCA30C4A-BF35-4684-AF78-00276EC87749}" xr6:coauthVersionLast="46" xr6:coauthVersionMax="46" xr10:uidLastSave="{00000000-0000-0000-0000-000000000000}"/>
  <bookViews>
    <workbookView xWindow="-110" yWindow="-110" windowWidth="19420" windowHeight="10420" activeTab="1" xr2:uid="{92E2DE9D-CCA6-4A99-B829-C3A869E98775}"/>
  </bookViews>
  <sheets>
    <sheet name="bg" sheetId="1" r:id="rId1"/>
    <sheet name="er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2" l="1"/>
  <c r="C36" i="2"/>
  <c r="D29" i="2"/>
  <c r="C29" i="2"/>
  <c r="D24" i="2"/>
  <c r="C24" i="2"/>
  <c r="D16" i="2"/>
  <c r="C16" i="2"/>
  <c r="C18" i="2" s="1"/>
  <c r="D10" i="2"/>
  <c r="D38" i="2" s="1"/>
  <c r="D42" i="2" s="1"/>
  <c r="D46" i="2" s="1"/>
  <c r="D48" i="2" s="1"/>
  <c r="C10" i="2"/>
  <c r="D41" i="1"/>
  <c r="C40" i="1"/>
  <c r="D33" i="1"/>
  <c r="C33" i="1"/>
  <c r="D29" i="1"/>
  <c r="D34" i="1" s="1"/>
  <c r="D42" i="1" s="1"/>
  <c r="C29" i="1"/>
  <c r="C34" i="1" s="1"/>
  <c r="D21" i="1"/>
  <c r="C21" i="1"/>
  <c r="D14" i="1"/>
  <c r="D22" i="1" s="1"/>
  <c r="C14" i="1"/>
  <c r="C38" i="2" l="1"/>
  <c r="C42" i="2" s="1"/>
  <c r="C46" i="2" s="1"/>
  <c r="C48" i="2" s="1"/>
  <c r="D18" i="2"/>
  <c r="C41" i="1"/>
  <c r="C22" i="1"/>
  <c r="C42" i="1" l="1"/>
</calcChain>
</file>

<file path=xl/sharedStrings.xml><?xml version="1.0" encoding="utf-8"?>
<sst xmlns="http://schemas.openxmlformats.org/spreadsheetml/2006/main" count="81" uniqueCount="69">
  <si>
    <t>ADMINISTRADORA DE FONDOS DE PENSIONES CRECER. S.A</t>
  </si>
  <si>
    <t>BALANCE GENERAL AL 30 DE ABRIL DE 2021 Y 31 DE DICIEMBRE DE 2020</t>
  </si>
  <si>
    <t>(Expresados en dólares de los Estados Unidos de América)</t>
  </si>
  <si>
    <t>DESCRIPCION</t>
  </si>
  <si>
    <t xml:space="preserve">ACTIVO 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</si>
  <si>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</si>
  <si>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</si>
  <si>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(NETO)                                        </t>
  </si>
  <si>
    <t xml:space="preserve">CUENTAS Y DOCUMENTOS POR COBRAR (NETO)             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</si>
  <si>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</si>
  <si>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</si>
  <si>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</si>
  <si>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</si>
  <si>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</si>
  <si>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</si>
  <si>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</si>
  <si>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</si>
  <si>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</si>
  <si>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</si>
  <si>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</si>
  <si>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</si>
  <si>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</si>
  <si>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</si>
  <si>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</si>
  <si>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</si>
  <si>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</si>
  <si>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</si>
  <si>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</si>
  <si>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</si>
  <si>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</si>
  <si>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</si>
  <si>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</si>
  <si>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</si>
  <si>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</si>
  <si>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</si>
  <si>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</si>
  <si>
    <t>RUTH DEL CASTILLO DE SOLORZANO</t>
  </si>
  <si>
    <t>OSCAR ARMANDO PEREZ MERINO</t>
  </si>
  <si>
    <t>PRESIDENTA EJECUTIVA Y REPRESENTANTE LEGAL</t>
  </si>
  <si>
    <t>CONTADOR GENERAL</t>
  </si>
  <si>
    <t>ESTADO DE RESULTADOS DEL 1 DE ENERO AL 30 DE ABRIL</t>
  </si>
  <si>
    <t xml:space="preserve">INGRESOS POR ADMINISTRACION DE FONDOS                                 </t>
  </si>
  <si>
    <t xml:space="preserve">INGRESOS POR COMISIONES POR ADMINISTRACION DE FONDOS                  </t>
  </si>
  <si>
    <t xml:space="preserve">                                                                      </t>
  </si>
  <si>
    <t xml:space="preserve">GASTOS POR ADMINISTRACION DE FONDOS DE PENSIONES                      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</si>
  <si>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</si>
  <si>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</si>
  <si>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ADMINISTRACION DE FONDOS                    </t>
  </si>
  <si>
    <t xml:space="preserve">UTILIDAD BRUTA                                                        </t>
  </si>
  <si>
    <t xml:space="preserve">OPERACION                                                             </t>
  </si>
  <si>
    <t xml:space="preserve">GASTOS DE PERSONAL Y ADMINISTRATIVOS                                  </t>
  </si>
  <si>
    <t xml:space="preserve">DEPRECIACION AMORTIZACION Y DESVALORIZACION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</si>
  <si>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</si>
  <si>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</si>
  <si>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</si>
  <si>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</si>
  <si>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</si>
  <si>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</si>
  <si>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</si>
  <si>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</si>
  <si>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</si>
  <si>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OPERACION                                                 </t>
  </si>
  <si>
    <t xml:space="preserve">IMPUESTO SOBRE LA RENTA                                               </t>
  </si>
  <si>
    <t xml:space="preserve">CONTRIBUCIONES ESPECIALES POR LEY                                     </t>
  </si>
  <si>
    <t>-</t>
  </si>
  <si>
    <t xml:space="preserve">UTILIDAD DE LAS ACTIVIDADES ORDINARIAS                                </t>
  </si>
  <si>
    <t xml:space="preserve">INGRESOS EXTRAORDINARIOS                                              </t>
  </si>
  <si>
    <t xml:space="preserve">UTILIDAD NETA DEL EJERCICIO                                           </t>
  </si>
  <si>
    <t>UTILIDAD POR 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</si>
</sst>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#,##0.000000;[Red]\-#,##0.000000"/>
  </numFmts>
  <fonts count="11" x14ac:knownFonts="1"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1E2E6E"/>
        <bgColor indexed="64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1" applyNumberFormat="0" applyFill="0" applyAlignment="0" applyProtection="0"/>
    <xf numFmtId="165" fontId="3" fillId="0" borderId="0" applyFont="0" applyFill="0" applyBorder="0" applyAlignment="0" applyProtection="0"/>
  </cellStyleXfs>
  <cellXfs count="74">
    <xf numFmtId="0" fontId="0" fillId="0" borderId="0" xfId="0"/>
    <xf numFmtId="0" fontId="4" fillId="2" borderId="0" xfId="0" applyFont="1" applyFill="1" applyAlignment="1">
      <alignment horizontal="center"/>
    </xf>
    <xf numFmtId="0" fontId="4" fillId="3" borderId="0" xfId="0" applyFont="1" applyFill="1"/>
    <xf numFmtId="9" fontId="4" fillId="3" borderId="0" xfId="2" applyFont="1" applyFill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49" fontId="3" fillId="3" borderId="0" xfId="0" applyNumberFormat="1" applyFont="1" applyFill="1"/>
    <xf numFmtId="0" fontId="3" fillId="3" borderId="0" xfId="0" applyFont="1" applyFill="1" applyAlignment="1">
      <alignment horizontal="center"/>
    </xf>
    <xf numFmtId="49" fontId="2" fillId="4" borderId="2" xfId="3" applyNumberFormat="1" applyFill="1" applyBorder="1" applyAlignment="1">
      <alignment horizontal="center"/>
    </xf>
    <xf numFmtId="0" fontId="2" fillId="4" borderId="3" xfId="3" applyNumberFormat="1" applyFill="1" applyBorder="1" applyAlignment="1">
      <alignment horizontal="center"/>
    </xf>
    <xf numFmtId="49" fontId="2" fillId="4" borderId="4" xfId="3" applyNumberForma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left"/>
    </xf>
    <xf numFmtId="38" fontId="3" fillId="3" borderId="6" xfId="0" applyNumberFormat="1" applyFont="1" applyFill="1" applyBorder="1"/>
    <xf numFmtId="38" fontId="3" fillId="3" borderId="7" xfId="0" applyNumberFormat="1" applyFont="1" applyFill="1" applyBorder="1"/>
    <xf numFmtId="49" fontId="5" fillId="3" borderId="5" xfId="0" applyNumberFormat="1" applyFont="1" applyFill="1" applyBorder="1" applyAlignment="1">
      <alignment horizontal="left"/>
    </xf>
    <xf numFmtId="38" fontId="5" fillId="3" borderId="6" xfId="0" applyNumberFormat="1" applyFont="1" applyFill="1" applyBorder="1"/>
    <xf numFmtId="38" fontId="5" fillId="3" borderId="7" xfId="0" applyNumberFormat="1" applyFont="1" applyFill="1" applyBorder="1"/>
    <xf numFmtId="49" fontId="6" fillId="4" borderId="5" xfId="3" applyNumberFormat="1" applyFont="1" applyFill="1" applyBorder="1" applyAlignment="1">
      <alignment horizontal="left"/>
    </xf>
    <xf numFmtId="166" fontId="6" fillId="4" borderId="6" xfId="4" applyNumberFormat="1" applyFont="1" applyFill="1" applyBorder="1"/>
    <xf numFmtId="38" fontId="6" fillId="4" borderId="7" xfId="3" applyNumberFormat="1" applyFont="1" applyFill="1" applyBorder="1"/>
    <xf numFmtId="38" fontId="6" fillId="4" borderId="8" xfId="3" applyNumberFormat="1" applyFont="1" applyFill="1" applyBorder="1"/>
    <xf numFmtId="49" fontId="7" fillId="5" borderId="5" xfId="3" applyNumberFormat="1" applyFont="1" applyFill="1" applyBorder="1" applyAlignment="1">
      <alignment horizontal="left"/>
    </xf>
    <xf numFmtId="166" fontId="7" fillId="5" borderId="6" xfId="4" applyNumberFormat="1" applyFont="1" applyFill="1" applyBorder="1"/>
    <xf numFmtId="38" fontId="7" fillId="5" borderId="8" xfId="3" applyNumberFormat="1" applyFont="1" applyFill="1" applyBorder="1"/>
    <xf numFmtId="49" fontId="2" fillId="4" borderId="5" xfId="3" applyNumberFormat="1" applyFill="1" applyBorder="1" applyAlignment="1">
      <alignment horizontal="left"/>
    </xf>
    <xf numFmtId="166" fontId="2" fillId="4" borderId="6" xfId="4" applyNumberFormat="1" applyFont="1" applyFill="1" applyBorder="1"/>
    <xf numFmtId="38" fontId="2" fillId="4" borderId="8" xfId="3" applyNumberFormat="1" applyFill="1" applyBorder="1"/>
    <xf numFmtId="49" fontId="1" fillId="5" borderId="5" xfId="3" applyNumberFormat="1" applyFont="1" applyFill="1" applyBorder="1" applyAlignment="1">
      <alignment horizontal="left"/>
    </xf>
    <xf numFmtId="166" fontId="1" fillId="5" borderId="6" xfId="4" applyNumberFormat="1" applyFont="1" applyFill="1" applyBorder="1"/>
    <xf numFmtId="38" fontId="1" fillId="5" borderId="8" xfId="3" applyNumberFormat="1" applyFont="1" applyFill="1" applyBorder="1"/>
    <xf numFmtId="37" fontId="3" fillId="3" borderId="9" xfId="0" applyNumberFormat="1" applyFont="1" applyFill="1" applyBorder="1"/>
    <xf numFmtId="37" fontId="3" fillId="3" borderId="10" xfId="0" applyNumberFormat="1" applyFont="1" applyFill="1" applyBorder="1"/>
    <xf numFmtId="49" fontId="3" fillId="3" borderId="0" xfId="0" applyNumberFormat="1" applyFont="1" applyFill="1" applyAlignment="1">
      <alignment horizontal="left"/>
    </xf>
    <xf numFmtId="38" fontId="3" fillId="3" borderId="0" xfId="0" applyNumberFormat="1" applyFont="1" applyFill="1"/>
    <xf numFmtId="49" fontId="5" fillId="3" borderId="0" xfId="0" applyNumberFormat="1" applyFont="1" applyFill="1" applyAlignment="1">
      <alignment horizontal="left"/>
    </xf>
    <xf numFmtId="38" fontId="5" fillId="3" borderId="11" xfId="0" applyNumberFormat="1" applyFont="1" applyFill="1" applyBorder="1"/>
    <xf numFmtId="49" fontId="4" fillId="3" borderId="0" xfId="0" applyNumberFormat="1" applyFont="1" applyFill="1"/>
    <xf numFmtId="38" fontId="4" fillId="3" borderId="0" xfId="0" applyNumberFormat="1" applyFont="1" applyFill="1"/>
    <xf numFmtId="49" fontId="8" fillId="3" borderId="0" xfId="0" applyNumberFormat="1" applyFont="1" applyFill="1"/>
    <xf numFmtId="49" fontId="8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49" fontId="3" fillId="3" borderId="12" xfId="0" applyNumberFormat="1" applyFont="1" applyFill="1" applyBorder="1"/>
    <xf numFmtId="0" fontId="3" fillId="3" borderId="12" xfId="0" applyFont="1" applyFill="1" applyBorder="1" applyAlignment="1">
      <alignment horizontal="center"/>
    </xf>
    <xf numFmtId="49" fontId="9" fillId="3" borderId="0" xfId="0" applyNumberFormat="1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49" fontId="8" fillId="3" borderId="0" xfId="0" applyNumberFormat="1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49" fontId="6" fillId="4" borderId="2" xfId="3" applyNumberFormat="1" applyFont="1" applyFill="1" applyBorder="1" applyAlignment="1">
      <alignment horizontal="center"/>
    </xf>
    <xf numFmtId="0" fontId="10" fillId="4" borderId="3" xfId="3" applyNumberFormat="1" applyFont="1" applyFill="1" applyBorder="1" applyAlignment="1">
      <alignment horizontal="center"/>
    </xf>
    <xf numFmtId="49" fontId="10" fillId="4" borderId="4" xfId="3" applyNumberFormat="1" applyFont="1" applyFill="1" applyBorder="1" applyAlignment="1">
      <alignment horizontal="center"/>
    </xf>
    <xf numFmtId="38" fontId="3" fillId="3" borderId="6" xfId="0" applyNumberFormat="1" applyFont="1" applyFill="1" applyBorder="1" applyAlignment="1">
      <alignment horizontal="right"/>
    </xf>
    <xf numFmtId="38" fontId="3" fillId="3" borderId="7" xfId="0" applyNumberFormat="1" applyFont="1" applyFill="1" applyBorder="1" applyAlignment="1">
      <alignment horizontal="right"/>
    </xf>
    <xf numFmtId="38" fontId="5" fillId="3" borderId="6" xfId="0" applyNumberFormat="1" applyFont="1" applyFill="1" applyBorder="1" applyAlignment="1">
      <alignment horizontal="right"/>
    </xf>
    <xf numFmtId="38" fontId="5" fillId="3" borderId="7" xfId="0" applyNumberFormat="1" applyFont="1" applyFill="1" applyBorder="1" applyAlignment="1">
      <alignment horizontal="right"/>
    </xf>
    <xf numFmtId="164" fontId="3" fillId="3" borderId="6" xfId="1" applyNumberFormat="1" applyFont="1" applyFill="1" applyBorder="1" applyAlignment="1">
      <alignment horizontal="right"/>
    </xf>
    <xf numFmtId="164" fontId="3" fillId="3" borderId="7" xfId="1" applyNumberFormat="1" applyFont="1" applyFill="1" applyBorder="1" applyAlignment="1">
      <alignment horizontal="right"/>
    </xf>
    <xf numFmtId="164" fontId="5" fillId="3" borderId="6" xfId="1" applyNumberFormat="1" applyFont="1" applyFill="1" applyBorder="1" applyAlignment="1">
      <alignment horizontal="right"/>
    </xf>
    <xf numFmtId="164" fontId="5" fillId="3" borderId="7" xfId="1" applyNumberFormat="1" applyFont="1" applyFill="1" applyBorder="1" applyAlignment="1">
      <alignment horizontal="right"/>
    </xf>
    <xf numFmtId="49" fontId="7" fillId="5" borderId="13" xfId="0" applyNumberFormat="1" applyFont="1" applyFill="1" applyBorder="1" applyAlignment="1">
      <alignment horizontal="left"/>
    </xf>
    <xf numFmtId="38" fontId="7" fillId="5" borderId="6" xfId="0" applyNumberFormat="1" applyFont="1" applyFill="1" applyBorder="1" applyAlignment="1">
      <alignment horizontal="right"/>
    </xf>
    <xf numFmtId="38" fontId="7" fillId="5" borderId="7" xfId="0" applyNumberFormat="1" applyFont="1" applyFill="1" applyBorder="1" applyAlignment="1">
      <alignment horizontal="right"/>
    </xf>
    <xf numFmtId="49" fontId="5" fillId="4" borderId="13" xfId="0" applyNumberFormat="1" applyFont="1" applyFill="1" applyBorder="1" applyAlignment="1">
      <alignment horizontal="left"/>
    </xf>
    <xf numFmtId="37" fontId="5" fillId="4" borderId="6" xfId="0" applyNumberFormat="1" applyFont="1" applyFill="1" applyBorder="1" applyAlignment="1">
      <alignment horizontal="right"/>
    </xf>
    <xf numFmtId="37" fontId="5" fillId="4" borderId="7" xfId="0" applyNumberFormat="1" applyFont="1" applyFill="1" applyBorder="1" applyAlignment="1">
      <alignment horizontal="right"/>
    </xf>
    <xf numFmtId="43" fontId="3" fillId="3" borderId="6" xfId="1" applyFont="1" applyFill="1" applyBorder="1" applyAlignment="1">
      <alignment horizontal="right"/>
    </xf>
    <xf numFmtId="49" fontId="7" fillId="6" borderId="14" xfId="0" applyNumberFormat="1" applyFont="1" applyFill="1" applyBorder="1" applyAlignment="1">
      <alignment horizontal="left"/>
    </xf>
    <xf numFmtId="164" fontId="7" fillId="6" borderId="15" xfId="1" applyNumberFormat="1" applyFont="1" applyFill="1" applyBorder="1" applyAlignment="1">
      <alignment horizontal="right"/>
    </xf>
    <xf numFmtId="164" fontId="7" fillId="6" borderId="16" xfId="1" applyNumberFormat="1" applyFont="1" applyFill="1" applyBorder="1" applyAlignment="1">
      <alignment horizontal="right"/>
    </xf>
    <xf numFmtId="37" fontId="3" fillId="3" borderId="9" xfId="0" applyNumberFormat="1" applyFont="1" applyFill="1" applyBorder="1" applyAlignment="1">
      <alignment horizontal="right"/>
    </xf>
    <xf numFmtId="37" fontId="3" fillId="3" borderId="7" xfId="0" applyNumberFormat="1" applyFont="1" applyFill="1" applyBorder="1" applyAlignment="1">
      <alignment horizontal="right"/>
    </xf>
    <xf numFmtId="49" fontId="5" fillId="3" borderId="0" xfId="0" applyNumberFormat="1" applyFont="1" applyFill="1"/>
    <xf numFmtId="167" fontId="7" fillId="6" borderId="15" xfId="0" applyNumberFormat="1" applyFont="1" applyFill="1" applyBorder="1" applyAlignment="1">
      <alignment horizontal="right"/>
    </xf>
    <xf numFmtId="167" fontId="7" fillId="6" borderId="16" xfId="0" applyNumberFormat="1" applyFont="1" applyFill="1" applyBorder="1" applyAlignment="1">
      <alignment horizontal="right"/>
    </xf>
    <xf numFmtId="38" fontId="3" fillId="3" borderId="0" xfId="0" applyNumberFormat="1" applyFont="1" applyFill="1" applyAlignment="1">
      <alignment horizontal="right"/>
    </xf>
  </cellXfs>
  <cellStyles count="5">
    <cellStyle name="Millares" xfId="1" builtinId="3"/>
    <cellStyle name="Millares 2" xfId="4" xr:uid="{F362C7BE-FA85-4535-91E4-A980AF4A1C1C}"/>
    <cellStyle name="Normal" xfId="0" builtinId="0"/>
    <cellStyle name="Porcentaje" xfId="2" builtinId="5"/>
    <cellStyle name="Total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2508250</xdr:colOff>
      <xdr:row>0</xdr:row>
      <xdr:rowOff>82550</xdr:rowOff>
    </xdr:from>
    <xdr:to>
      <xdr:col>1</xdr:col>
      <xdr:colOff>3984625</xdr:colOff>
      <xdr:row>0</xdr:row>
      <xdr:rowOff>660743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ACE23E9D-C63D-4643-BA99-F91568CB15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17" r="4737"/>
        <a:stretch/>
      </xdr:blipFill>
      <xdr:spPr>
        <a:xfrm>
          <a:off x="2628900" y="82550"/>
          <a:ext cx="1476375" cy="578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2889250</xdr:colOff>
      <xdr:row>0</xdr:row>
      <xdr:rowOff>66674</xdr:rowOff>
    </xdr:from>
    <xdr:to>
      <xdr:col>1</xdr:col>
      <xdr:colOff>4337050</xdr:colOff>
      <xdr:row>0</xdr:row>
      <xdr:rowOff>609599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87575CE1-BCB8-4FFF-A5D1-F82E3DFE3A4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099" r="5350"/>
        <a:stretch/>
      </xdr:blipFill>
      <xdr:spPr bwMode="auto">
        <a:xfrm>
          <a:off x="3009900" y="66674"/>
          <a:ext cx="14478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no\Gerencia%20de%20Contabilidad%20AFP\2.%20ESTADOS%20FINANCIEROS%20MENSUALES\2021\Estado%20de%20Resultados%20al%2030%20de%20abril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DV-IDENTITY-0"/>
    </sheetNames>
    <sheetDataSet>
      <sheetData sheetId="0">
        <row r="46">
          <cell r="F46">
            <v>3631493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AB32B-2F44-405B-B248-5FC76A5C6CC1}">
  <dimension ref="A1:T58"/>
  <sheetViews>
    <sheetView topLeftCell="B1" workbookViewId="0">
      <selection activeCell="B1" sqref="A1:XFD1048576"/>
    </sheetView>
  </sheetViews>
  <sheetFormatPr baseColWidth="10" defaultColWidth="11.453125" defaultRowHeight="0" customHeight="1" zeroHeight="1" x14ac:dyDescent="0.2"/>
  <cols>
    <col min="1" max="1" width="1.7265625" style="36" customWidth="1"/>
    <col min="2" max="2" width="72.6328125" style="36" customWidth="1"/>
    <col min="3" max="4" width="15.1796875" style="37" customWidth="1"/>
    <col min="5" max="7" width="11.453125" style="3" customWidth="1"/>
    <col min="8" max="20" width="11.453125" style="3"/>
    <col min="21" max="16383" width="11.453125" style="2"/>
    <col min="16384" max="16384" width="4.36328125" style="2" customWidth="1"/>
  </cols>
  <sheetData>
    <row r="1" spans="1:4" ht="52.5" customHeight="1" x14ac:dyDescent="0.2">
      <c r="A1" s="1"/>
      <c r="B1" s="1"/>
      <c r="C1" s="1"/>
      <c r="D1" s="1"/>
    </row>
    <row r="2" spans="1:4" ht="13" x14ac:dyDescent="0.3">
      <c r="A2" s="4" t="s">
        <v>0</v>
      </c>
      <c r="B2" s="4"/>
      <c r="C2" s="4"/>
      <c r="D2" s="4"/>
    </row>
    <row r="3" spans="1:4" ht="12.75" customHeight="1" x14ac:dyDescent="0.3">
      <c r="A3" s="4" t="s">
        <v>1</v>
      </c>
      <c r="B3" s="4"/>
      <c r="C3" s="4"/>
      <c r="D3" s="4"/>
    </row>
    <row r="4" spans="1:4" ht="15" customHeight="1" x14ac:dyDescent="0.2">
      <c r="A4" s="5" t="s">
        <v>2</v>
      </c>
      <c r="B4" s="5"/>
      <c r="C4" s="5"/>
      <c r="D4" s="5"/>
    </row>
    <row r="5" spans="1:4" ht="13" thickBot="1" x14ac:dyDescent="0.3">
      <c r="A5" s="6"/>
      <c r="B5" s="7"/>
      <c r="C5" s="7"/>
      <c r="D5" s="7"/>
    </row>
    <row r="6" spans="1:4" ht="14.5" x14ac:dyDescent="0.35">
      <c r="A6" s="6"/>
      <c r="B6" s="8" t="s">
        <v>3</v>
      </c>
      <c r="C6" s="9">
        <v>2021</v>
      </c>
      <c r="D6" s="10">
        <v>2020</v>
      </c>
    </row>
    <row r="7" spans="1:4" ht="12.5" x14ac:dyDescent="0.25">
      <c r="A7" s="6"/>
      <c r="B7" s="11"/>
      <c r="C7" s="12"/>
      <c r="D7" s="13"/>
    </row>
    <row r="8" spans="1:4" ht="13" x14ac:dyDescent="0.3">
      <c r="A8" s="6"/>
      <c r="B8" s="14" t="s">
        <v>4</v>
      </c>
      <c r="C8" s="15"/>
      <c r="D8" s="16"/>
    </row>
    <row r="9" spans="1:4" ht="13" x14ac:dyDescent="0.3">
      <c r="A9" s="6"/>
      <c r="B9" s="11" t="s">
        <v>5</v>
      </c>
      <c r="C9" s="15"/>
      <c r="D9" s="16"/>
    </row>
    <row r="10" spans="1:4" ht="12.5" x14ac:dyDescent="0.25">
      <c r="A10" s="6"/>
      <c r="B10" s="11" t="s">
        <v>6</v>
      </c>
      <c r="C10" s="12">
        <v>2473846</v>
      </c>
      <c r="D10" s="13">
        <v>10736459</v>
      </c>
    </row>
    <row r="11" spans="1:4" ht="12.5" x14ac:dyDescent="0.25">
      <c r="A11" s="6"/>
      <c r="B11" s="11" t="s">
        <v>7</v>
      </c>
      <c r="C11" s="12">
        <v>15002587</v>
      </c>
      <c r="D11" s="13">
        <v>14926141</v>
      </c>
    </row>
    <row r="12" spans="1:4" ht="12.5" x14ac:dyDescent="0.25">
      <c r="A12" s="6"/>
      <c r="B12" s="11" t="s">
        <v>8</v>
      </c>
      <c r="C12" s="12">
        <v>2455139</v>
      </c>
      <c r="D12" s="13">
        <v>1645808</v>
      </c>
    </row>
    <row r="13" spans="1:4" ht="12.5" x14ac:dyDescent="0.25">
      <c r="A13" s="6"/>
      <c r="B13" s="11" t="s">
        <v>9</v>
      </c>
      <c r="C13" s="12">
        <v>187915</v>
      </c>
      <c r="D13" s="13">
        <v>17510</v>
      </c>
    </row>
    <row r="14" spans="1:4" ht="13" x14ac:dyDescent="0.3">
      <c r="A14" s="6"/>
      <c r="B14" s="17" t="s">
        <v>10</v>
      </c>
      <c r="C14" s="18">
        <f>SUM(C10:C13)</f>
        <v>20119487</v>
      </c>
      <c r="D14" s="19">
        <f>SUM(D10:D13)</f>
        <v>27325918</v>
      </c>
    </row>
    <row r="15" spans="1:4" ht="12.5" x14ac:dyDescent="0.25">
      <c r="A15" s="6"/>
      <c r="B15" s="11"/>
      <c r="C15" s="12"/>
      <c r="D15" s="13"/>
    </row>
    <row r="16" spans="1:4" ht="13" x14ac:dyDescent="0.3">
      <c r="A16" s="6"/>
      <c r="B16" s="14" t="s">
        <v>11</v>
      </c>
      <c r="C16" s="15"/>
      <c r="D16" s="16"/>
    </row>
    <row r="17" spans="1:4" ht="12.5" x14ac:dyDescent="0.25">
      <c r="A17" s="6"/>
      <c r="B17" s="11" t="s">
        <v>12</v>
      </c>
      <c r="C17" s="12">
        <v>1879</v>
      </c>
      <c r="D17" s="13">
        <v>2940</v>
      </c>
    </row>
    <row r="18" spans="1:4" ht="12.5" x14ac:dyDescent="0.25">
      <c r="A18" s="6"/>
      <c r="B18" s="11" t="s">
        <v>13</v>
      </c>
      <c r="C18" s="12">
        <v>948424</v>
      </c>
      <c r="D18" s="13">
        <v>1151205</v>
      </c>
    </row>
    <row r="19" spans="1:4" ht="12.5" x14ac:dyDescent="0.25">
      <c r="A19" s="6"/>
      <c r="B19" s="11" t="s">
        <v>14</v>
      </c>
      <c r="C19" s="12">
        <v>3227214</v>
      </c>
      <c r="D19" s="13">
        <v>3249155</v>
      </c>
    </row>
    <row r="20" spans="1:4" ht="12.5" x14ac:dyDescent="0.25">
      <c r="A20" s="6"/>
      <c r="B20" s="11" t="s">
        <v>15</v>
      </c>
      <c r="C20" s="12">
        <v>1517813</v>
      </c>
      <c r="D20" s="13">
        <v>1557141</v>
      </c>
    </row>
    <row r="21" spans="1:4" ht="13" x14ac:dyDescent="0.3">
      <c r="A21" s="6"/>
      <c r="B21" s="17" t="s">
        <v>16</v>
      </c>
      <c r="C21" s="18">
        <f>SUM(C17:C20)</f>
        <v>5695330</v>
      </c>
      <c r="D21" s="20">
        <f>SUM(D17:D20)</f>
        <v>5960441</v>
      </c>
    </row>
    <row r="22" spans="1:4" ht="13" x14ac:dyDescent="0.3">
      <c r="A22" s="6"/>
      <c r="B22" s="21" t="s">
        <v>17</v>
      </c>
      <c r="C22" s="22">
        <f>C14+C21</f>
        <v>25814817</v>
      </c>
      <c r="D22" s="23">
        <f>D14+D21</f>
        <v>33286359</v>
      </c>
    </row>
    <row r="23" spans="1:4" ht="12.5" x14ac:dyDescent="0.25">
      <c r="A23" s="6"/>
      <c r="B23" s="11"/>
      <c r="C23" s="12"/>
      <c r="D23" s="13"/>
    </row>
    <row r="24" spans="1:4" ht="13" x14ac:dyDescent="0.3">
      <c r="A24" s="6"/>
      <c r="B24" s="14" t="s">
        <v>18</v>
      </c>
      <c r="C24" s="15"/>
      <c r="D24" s="16"/>
    </row>
    <row r="25" spans="1:4" ht="12.5" x14ac:dyDescent="0.25">
      <c r="A25" s="6"/>
      <c r="B25" s="11"/>
      <c r="C25" s="12"/>
      <c r="D25" s="13"/>
    </row>
    <row r="26" spans="1:4" ht="13" x14ac:dyDescent="0.3">
      <c r="A26" s="6"/>
      <c r="B26" s="11" t="s">
        <v>19</v>
      </c>
      <c r="C26" s="15"/>
      <c r="D26" s="16"/>
    </row>
    <row r="27" spans="1:4" ht="12.5" x14ac:dyDescent="0.25">
      <c r="A27" s="6"/>
      <c r="B27" s="11" t="s">
        <v>20</v>
      </c>
      <c r="C27" s="12">
        <v>4693711</v>
      </c>
      <c r="D27" s="13">
        <v>3602730</v>
      </c>
    </row>
    <row r="28" spans="1:4" ht="12.5" x14ac:dyDescent="0.25">
      <c r="A28" s="6"/>
      <c r="B28" s="11" t="s">
        <v>21</v>
      </c>
      <c r="C28" s="12">
        <v>1580591</v>
      </c>
      <c r="D28" s="13">
        <v>4705991</v>
      </c>
    </row>
    <row r="29" spans="1:4" ht="14.5" x14ac:dyDescent="0.35">
      <c r="A29" s="6"/>
      <c r="B29" s="24" t="s">
        <v>22</v>
      </c>
      <c r="C29" s="25">
        <f>SUM(C27:C28)</f>
        <v>6274302</v>
      </c>
      <c r="D29" s="26">
        <f>SUM(D27:D28)</f>
        <v>8308721</v>
      </c>
    </row>
    <row r="30" spans="1:4" ht="12.5" x14ac:dyDescent="0.25">
      <c r="A30" s="6"/>
      <c r="B30" s="11"/>
      <c r="C30" s="12"/>
      <c r="D30" s="13"/>
    </row>
    <row r="31" spans="1:4" ht="13" x14ac:dyDescent="0.3">
      <c r="A31" s="6"/>
      <c r="B31" s="11" t="s">
        <v>23</v>
      </c>
      <c r="C31" s="15"/>
      <c r="D31" s="16"/>
    </row>
    <row r="32" spans="1:4" ht="12.5" x14ac:dyDescent="0.25">
      <c r="A32" s="6"/>
      <c r="B32" s="11" t="s">
        <v>24</v>
      </c>
      <c r="C32" s="12">
        <v>3916131</v>
      </c>
      <c r="D32" s="13">
        <v>3927327</v>
      </c>
    </row>
    <row r="33" spans="1:4" ht="14.5" x14ac:dyDescent="0.35">
      <c r="A33" s="6"/>
      <c r="B33" s="24" t="s">
        <v>25</v>
      </c>
      <c r="C33" s="25">
        <f>SUM(C32)</f>
        <v>3916131</v>
      </c>
      <c r="D33" s="26">
        <f>SUM(D32)</f>
        <v>3927327</v>
      </c>
    </row>
    <row r="34" spans="1:4" ht="14.5" x14ac:dyDescent="0.35">
      <c r="A34" s="6"/>
      <c r="B34" s="27" t="s">
        <v>26</v>
      </c>
      <c r="C34" s="28">
        <f>C29+C33</f>
        <v>10190433</v>
      </c>
      <c r="D34" s="29">
        <f>D29+D33</f>
        <v>12236048</v>
      </c>
    </row>
    <row r="35" spans="1:4" ht="12.5" x14ac:dyDescent="0.25">
      <c r="A35" s="6"/>
      <c r="B35" s="11"/>
      <c r="C35" s="12"/>
      <c r="D35" s="13"/>
    </row>
    <row r="36" spans="1:4" ht="13" x14ac:dyDescent="0.3">
      <c r="A36" s="6"/>
      <c r="B36" s="14" t="s">
        <v>27</v>
      </c>
      <c r="C36" s="15"/>
      <c r="D36" s="16"/>
    </row>
    <row r="37" spans="1:4" ht="12.5" x14ac:dyDescent="0.25">
      <c r="A37" s="6"/>
      <c r="B37" s="11" t="s">
        <v>28</v>
      </c>
      <c r="C37" s="12">
        <v>10000000</v>
      </c>
      <c r="D37" s="13">
        <v>10000000</v>
      </c>
    </row>
    <row r="38" spans="1:4" ht="12.5" x14ac:dyDescent="0.25">
      <c r="A38" s="6"/>
      <c r="B38" s="11" t="s">
        <v>29</v>
      </c>
      <c r="C38" s="12">
        <v>2000000</v>
      </c>
      <c r="D38" s="13">
        <v>2000000</v>
      </c>
    </row>
    <row r="39" spans="1:4" ht="12.5" x14ac:dyDescent="0.25">
      <c r="A39" s="6"/>
      <c r="B39" s="11" t="s">
        <v>30</v>
      </c>
      <c r="C39" s="30">
        <v>-7109</v>
      </c>
      <c r="D39" s="31">
        <v>-4586</v>
      </c>
    </row>
    <row r="40" spans="1:4" ht="12.5" x14ac:dyDescent="0.25">
      <c r="A40" s="6"/>
      <c r="B40" s="11" t="s">
        <v>31</v>
      </c>
      <c r="C40" s="12">
        <f>+[1]Hoja1!$F$46</f>
        <v>3631493</v>
      </c>
      <c r="D40" s="13">
        <v>9054897</v>
      </c>
    </row>
    <row r="41" spans="1:4" ht="12.5" x14ac:dyDescent="0.25">
      <c r="A41" s="6"/>
      <c r="B41" s="11" t="s">
        <v>32</v>
      </c>
      <c r="C41" s="12">
        <f>SUM(C37:C40)</f>
        <v>15624384</v>
      </c>
      <c r="D41" s="13">
        <f>SUM(D37:D40)</f>
        <v>21050311</v>
      </c>
    </row>
    <row r="42" spans="1:4" ht="14.5" x14ac:dyDescent="0.35">
      <c r="A42" s="6"/>
      <c r="B42" s="24" t="s">
        <v>33</v>
      </c>
      <c r="C42" s="25">
        <f>C34+C41</f>
        <v>25814817</v>
      </c>
      <c r="D42" s="26">
        <f>D34+D41</f>
        <v>33286359</v>
      </c>
    </row>
    <row r="43" spans="1:4" ht="12.5" x14ac:dyDescent="0.25">
      <c r="A43" s="6"/>
      <c r="B43" s="32"/>
      <c r="C43" s="33"/>
      <c r="D43" s="33"/>
    </row>
    <row r="44" spans="1:4" ht="13.5" thickBot="1" x14ac:dyDescent="0.35">
      <c r="A44" s="6"/>
      <c r="B44" s="34" t="s">
        <v>34</v>
      </c>
      <c r="C44" s="35">
        <v>2588255</v>
      </c>
      <c r="D44" s="35">
        <v>3893441</v>
      </c>
    </row>
    <row r="45" spans="1:4" ht="13" thickTop="1" x14ac:dyDescent="0.25">
      <c r="A45" s="6"/>
      <c r="B45" s="32"/>
      <c r="C45" s="33"/>
      <c r="D45" s="33"/>
    </row>
    <row r="46" spans="1:4" ht="13.5" thickBot="1" x14ac:dyDescent="0.35">
      <c r="A46" s="6"/>
      <c r="B46" s="34" t="s">
        <v>35</v>
      </c>
      <c r="C46" s="35">
        <v>1406200</v>
      </c>
      <c r="D46" s="35">
        <v>1247977</v>
      </c>
    </row>
    <row r="47" spans="1:4" ht="13" thickTop="1" x14ac:dyDescent="0.25">
      <c r="A47" s="6"/>
      <c r="B47" s="32"/>
      <c r="C47" s="33"/>
      <c r="D47" s="33"/>
    </row>
    <row r="48" spans="1:4" ht="12.5" x14ac:dyDescent="0.25">
      <c r="A48" s="6"/>
      <c r="B48" s="32"/>
      <c r="C48" s="33"/>
      <c r="D48" s="33"/>
    </row>
    <row r="49" spans="1:4" ht="12.5" x14ac:dyDescent="0.25">
      <c r="A49" s="6"/>
      <c r="B49" s="32"/>
      <c r="C49" s="33"/>
      <c r="D49" s="33"/>
    </row>
    <row r="50" spans="1:4" ht="12.5" x14ac:dyDescent="0.25">
      <c r="A50" s="6"/>
      <c r="B50" s="32"/>
      <c r="C50" s="33"/>
      <c r="D50" s="33"/>
    </row>
    <row r="51" spans="1:4" ht="10" x14ac:dyDescent="0.2"/>
    <row r="52" spans="1:4" ht="10" x14ac:dyDescent="0.2"/>
    <row r="53" spans="1:4" ht="10" x14ac:dyDescent="0.2"/>
    <row r="54" spans="1:4" ht="11.5" x14ac:dyDescent="0.25">
      <c r="A54" s="38"/>
      <c r="B54" s="39"/>
      <c r="C54" s="40"/>
      <c r="D54" s="40"/>
    </row>
    <row r="55" spans="1:4" ht="10" x14ac:dyDescent="0.2"/>
    <row r="56" spans="1:4" ht="12.5" x14ac:dyDescent="0.25">
      <c r="A56" s="6"/>
      <c r="B56" s="41"/>
      <c r="C56" s="42"/>
      <c r="D56" s="42"/>
    </row>
    <row r="57" spans="1:4" ht="11.5" x14ac:dyDescent="0.25">
      <c r="A57" s="38"/>
      <c r="B57" s="43" t="s">
        <v>36</v>
      </c>
      <c r="C57" s="44" t="s">
        <v>37</v>
      </c>
      <c r="D57" s="44"/>
    </row>
    <row r="58" spans="1:4" ht="11.5" x14ac:dyDescent="0.25">
      <c r="A58" s="38"/>
      <c r="B58" s="45" t="s">
        <v>38</v>
      </c>
      <c r="C58" s="46" t="s">
        <v>39</v>
      </c>
      <c r="D58" s="46"/>
    </row>
  </sheetData>
  <sheetProtection algorithmName="SHA-512" hashValue="w1/x4Z5/jzh+2QhswCigDHtcWhHQ+Y/f3yyUh9K7BKJgEFqvZyH3/PjV6C428y7sdeMXfHvQA0Lc4g2y/6A2sw==" saltValue="KPkoWJjHGwFkguYFyWNajA==" spinCount="100000" sheet="1" objects="1" scenarios="1" selectLockedCells="1" selectUnlockedCells="1"/>
  <mergeCells count="9">
    <mergeCell ref="C56:D56"/>
    <mergeCell ref="C57:D57"/>
    <mergeCell ref="C58:D58"/>
    <mergeCell ref="A1:D1"/>
    <mergeCell ref="A2:D2"/>
    <mergeCell ref="A3:D3"/>
    <mergeCell ref="A4:D4"/>
    <mergeCell ref="B5:D5"/>
    <mergeCell ref="C54:D54"/>
  </mergeCells>
  <printOptions horizontalCentered="1"/>
  <pageMargins left="0.74803149606299213" right="0.74803149606299213" top="0.78740157480314965" bottom="0.78740157480314965" header="0" footer="0"/>
  <pageSetup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DC5A5-0FAA-4B27-8AF4-9A654C7BAF99}">
  <dimension ref="A1:D58"/>
  <sheetViews>
    <sheetView tabSelected="1" workbookViewId="0">
      <selection sqref="A1:XFD1048576"/>
    </sheetView>
  </sheetViews>
  <sheetFormatPr baseColWidth="10" defaultColWidth="11.453125" defaultRowHeight="0" customHeight="1" zeroHeight="1" x14ac:dyDescent="0.2"/>
  <cols>
    <col min="1" max="1" width="1.7265625" style="36" customWidth="1"/>
    <col min="2" max="2" width="72.6328125" style="36" customWidth="1"/>
    <col min="3" max="4" width="15.1796875" style="37" customWidth="1"/>
    <col min="5" max="7" width="11.453125" style="2" customWidth="1"/>
    <col min="8" max="16383" width="11.453125" style="2"/>
    <col min="16384" max="16384" width="2.453125" style="2" customWidth="1"/>
  </cols>
  <sheetData>
    <row r="1" spans="1:4" ht="52.5" customHeight="1" x14ac:dyDescent="0.2">
      <c r="A1" s="1"/>
      <c r="B1" s="1"/>
      <c r="C1" s="1"/>
      <c r="D1" s="1"/>
    </row>
    <row r="2" spans="1:4" ht="13" x14ac:dyDescent="0.3">
      <c r="A2" s="4" t="s">
        <v>0</v>
      </c>
      <c r="B2" s="4"/>
      <c r="C2" s="4"/>
      <c r="D2" s="4"/>
    </row>
    <row r="3" spans="1:4" ht="12.75" customHeight="1" x14ac:dyDescent="0.3">
      <c r="A3" s="4" t="s">
        <v>40</v>
      </c>
      <c r="B3" s="4"/>
      <c r="C3" s="4"/>
      <c r="D3" s="4"/>
    </row>
    <row r="4" spans="1:4" ht="15" customHeight="1" x14ac:dyDescent="0.2">
      <c r="A4" s="5" t="s">
        <v>2</v>
      </c>
      <c r="B4" s="5"/>
      <c r="C4" s="5"/>
      <c r="D4" s="5"/>
    </row>
    <row r="5" spans="1:4" ht="13" thickBot="1" x14ac:dyDescent="0.3">
      <c r="A5" s="6"/>
      <c r="B5" s="7"/>
      <c r="C5" s="7"/>
      <c r="D5" s="7"/>
    </row>
    <row r="6" spans="1:4" ht="13" x14ac:dyDescent="0.3">
      <c r="A6" s="6"/>
      <c r="B6" s="47" t="s">
        <v>3</v>
      </c>
      <c r="C6" s="48">
        <v>2021</v>
      </c>
      <c r="D6" s="49">
        <v>2020</v>
      </c>
    </row>
    <row r="7" spans="1:4" ht="12.5" x14ac:dyDescent="0.25">
      <c r="A7" s="6"/>
      <c r="B7" s="11"/>
      <c r="C7" s="50"/>
      <c r="D7" s="51"/>
    </row>
    <row r="8" spans="1:4" ht="13" x14ac:dyDescent="0.3">
      <c r="A8" s="6"/>
      <c r="B8" s="14" t="s">
        <v>41</v>
      </c>
      <c r="C8" s="52"/>
      <c r="D8" s="53"/>
    </row>
    <row r="9" spans="1:4" ht="12.5" x14ac:dyDescent="0.25">
      <c r="A9" s="6"/>
      <c r="B9" s="11" t="s">
        <v>42</v>
      </c>
      <c r="C9" s="54">
        <v>21499668</v>
      </c>
      <c r="D9" s="55">
        <v>20161437</v>
      </c>
    </row>
    <row r="10" spans="1:4" ht="13" x14ac:dyDescent="0.3">
      <c r="A10" s="6"/>
      <c r="B10" s="14" t="s">
        <v>43</v>
      </c>
      <c r="C10" s="56">
        <f>SUM(C9)</f>
        <v>21499668</v>
      </c>
      <c r="D10" s="57">
        <f>SUM(D9)</f>
        <v>20161437</v>
      </c>
    </row>
    <row r="11" spans="1:4" ht="12.5" x14ac:dyDescent="0.25">
      <c r="A11" s="6"/>
      <c r="B11" s="11"/>
      <c r="C11" s="54"/>
      <c r="D11" s="55"/>
    </row>
    <row r="12" spans="1:4" ht="13" x14ac:dyDescent="0.3">
      <c r="A12" s="6"/>
      <c r="B12" s="14" t="s">
        <v>44</v>
      </c>
      <c r="C12" s="56"/>
      <c r="D12" s="57"/>
    </row>
    <row r="13" spans="1:4" ht="12.5" x14ac:dyDescent="0.25">
      <c r="A13" s="6"/>
      <c r="B13" s="11" t="s">
        <v>45</v>
      </c>
      <c r="C13" s="54">
        <v>11085968</v>
      </c>
      <c r="D13" s="55">
        <v>9295241</v>
      </c>
    </row>
    <row r="14" spans="1:4" ht="12.5" x14ac:dyDescent="0.25">
      <c r="A14" s="6"/>
      <c r="B14" s="11" t="s">
        <v>46</v>
      </c>
      <c r="C14" s="54">
        <v>431855</v>
      </c>
      <c r="D14" s="55">
        <v>437345</v>
      </c>
    </row>
    <row r="15" spans="1:4" ht="12.5" x14ac:dyDescent="0.25">
      <c r="A15" s="6"/>
      <c r="B15" s="11" t="s">
        <v>47</v>
      </c>
      <c r="C15" s="54">
        <v>539373</v>
      </c>
      <c r="D15" s="55">
        <v>511358</v>
      </c>
    </row>
    <row r="16" spans="1:4" ht="13" x14ac:dyDescent="0.3">
      <c r="A16" s="6"/>
      <c r="B16" s="14" t="s">
        <v>43</v>
      </c>
      <c r="C16" s="56">
        <f>SUM(C13:C15)</f>
        <v>12057196</v>
      </c>
      <c r="D16" s="57">
        <f>SUM(D13:D15)</f>
        <v>10243944</v>
      </c>
    </row>
    <row r="17" spans="1:4" ht="12.5" x14ac:dyDescent="0.25">
      <c r="A17" s="6"/>
      <c r="B17" s="11"/>
      <c r="C17" s="50"/>
      <c r="D17" s="51"/>
    </row>
    <row r="18" spans="1:4" ht="13" x14ac:dyDescent="0.3">
      <c r="A18" s="6"/>
      <c r="B18" s="58" t="s">
        <v>48</v>
      </c>
      <c r="C18" s="59">
        <f>C10-C16</f>
        <v>9442472</v>
      </c>
      <c r="D18" s="60">
        <f>D10-D16</f>
        <v>9917493</v>
      </c>
    </row>
    <row r="19" spans="1:4" ht="12.5" x14ac:dyDescent="0.25">
      <c r="A19" s="6"/>
      <c r="B19" s="11"/>
      <c r="C19" s="54"/>
      <c r="D19" s="55"/>
    </row>
    <row r="20" spans="1:4" ht="13" x14ac:dyDescent="0.3">
      <c r="A20" s="6"/>
      <c r="B20" s="14" t="s">
        <v>49</v>
      </c>
      <c r="C20" s="56"/>
      <c r="D20" s="57"/>
    </row>
    <row r="21" spans="1:4" ht="12.5" x14ac:dyDescent="0.25">
      <c r="A21" s="6"/>
      <c r="B21" s="11" t="s">
        <v>50</v>
      </c>
      <c r="C21" s="54">
        <v>4346704</v>
      </c>
      <c r="D21" s="55">
        <v>4188807</v>
      </c>
    </row>
    <row r="22" spans="1:4" ht="12.5" x14ac:dyDescent="0.25">
      <c r="A22" s="6"/>
      <c r="B22" s="11" t="s">
        <v>51</v>
      </c>
      <c r="C22" s="54">
        <v>565853</v>
      </c>
      <c r="D22" s="55">
        <v>446765</v>
      </c>
    </row>
    <row r="23" spans="1:4" ht="12.5" x14ac:dyDescent="0.25">
      <c r="A23" s="6"/>
      <c r="B23" s="11" t="s">
        <v>52</v>
      </c>
      <c r="C23" s="54">
        <v>6487</v>
      </c>
      <c r="D23" s="55">
        <v>9932</v>
      </c>
    </row>
    <row r="24" spans="1:4" ht="13" x14ac:dyDescent="0.3">
      <c r="A24" s="6"/>
      <c r="B24" s="14" t="s">
        <v>43</v>
      </c>
      <c r="C24" s="56">
        <f>SUM(C21:C23)</f>
        <v>4919044</v>
      </c>
      <c r="D24" s="57">
        <f>SUM(D21:D23)</f>
        <v>4645504</v>
      </c>
    </row>
    <row r="25" spans="1:4" ht="12.5" x14ac:dyDescent="0.25">
      <c r="A25" s="6"/>
      <c r="B25" s="11"/>
      <c r="C25" s="54"/>
      <c r="D25" s="55"/>
    </row>
    <row r="26" spans="1:4" ht="13" x14ac:dyDescent="0.3">
      <c r="A26" s="6"/>
      <c r="B26" s="14" t="s">
        <v>53</v>
      </c>
      <c r="C26" s="56"/>
      <c r="D26" s="57"/>
    </row>
    <row r="27" spans="1:4" ht="12.5" x14ac:dyDescent="0.25">
      <c r="A27" s="6"/>
      <c r="B27" s="11" t="s">
        <v>54</v>
      </c>
      <c r="C27" s="54">
        <v>321</v>
      </c>
      <c r="D27" s="55">
        <v>313</v>
      </c>
    </row>
    <row r="28" spans="1:4" ht="12.5" x14ac:dyDescent="0.25">
      <c r="A28" s="6"/>
      <c r="B28" s="11" t="s">
        <v>55</v>
      </c>
      <c r="C28" s="54">
        <v>-300920</v>
      </c>
      <c r="D28" s="55">
        <v>-321374</v>
      </c>
    </row>
    <row r="29" spans="1:4" ht="13" x14ac:dyDescent="0.3">
      <c r="A29" s="6"/>
      <c r="B29" s="14" t="s">
        <v>43</v>
      </c>
      <c r="C29" s="56">
        <f>SUM(C27:C28)</f>
        <v>-300599</v>
      </c>
      <c r="D29" s="57">
        <f>SUM(D27:D28)</f>
        <v>-321061</v>
      </c>
    </row>
    <row r="30" spans="1:4" ht="12.5" x14ac:dyDescent="0.25">
      <c r="A30" s="6"/>
      <c r="B30" s="11"/>
      <c r="C30" s="54"/>
      <c r="D30" s="55"/>
    </row>
    <row r="31" spans="1:4" ht="13" x14ac:dyDescent="0.3">
      <c r="A31" s="6"/>
      <c r="B31" s="14" t="s">
        <v>56</v>
      </c>
      <c r="C31" s="56"/>
      <c r="D31" s="57"/>
    </row>
    <row r="32" spans="1:4" ht="12.5" x14ac:dyDescent="0.25">
      <c r="A32" s="6"/>
      <c r="B32" s="11" t="s">
        <v>57</v>
      </c>
      <c r="C32" s="54">
        <v>6750</v>
      </c>
      <c r="D32" s="55">
        <v>3790</v>
      </c>
    </row>
    <row r="33" spans="1:4" ht="12.5" x14ac:dyDescent="0.25">
      <c r="A33" s="6"/>
      <c r="B33" s="11" t="s">
        <v>58</v>
      </c>
      <c r="C33" s="54">
        <v>-1157</v>
      </c>
      <c r="D33" s="55">
        <v>-3968</v>
      </c>
    </row>
    <row r="34" spans="1:4" ht="12.5" x14ac:dyDescent="0.25">
      <c r="A34" s="6"/>
      <c r="B34" s="11" t="s">
        <v>59</v>
      </c>
      <c r="C34" s="54">
        <v>52026</v>
      </c>
      <c r="D34" s="55">
        <v>18043</v>
      </c>
    </row>
    <row r="35" spans="1:4" ht="12.5" x14ac:dyDescent="0.25">
      <c r="A35" s="6"/>
      <c r="B35" s="11" t="s">
        <v>60</v>
      </c>
      <c r="C35" s="54">
        <v>-24308</v>
      </c>
      <c r="D35" s="55">
        <v>-16740</v>
      </c>
    </row>
    <row r="36" spans="1:4" ht="13" x14ac:dyDescent="0.3">
      <c r="A36" s="6"/>
      <c r="B36" s="14" t="s">
        <v>43</v>
      </c>
      <c r="C36" s="56">
        <f>SUM(C32:C35)</f>
        <v>33311</v>
      </c>
      <c r="D36" s="57">
        <f>SUM(D32:D35)</f>
        <v>1125</v>
      </c>
    </row>
    <row r="37" spans="1:4" ht="12.5" x14ac:dyDescent="0.25">
      <c r="A37" s="6"/>
      <c r="B37" s="11"/>
      <c r="C37" s="50"/>
      <c r="D37" s="51"/>
    </row>
    <row r="38" spans="1:4" ht="13" x14ac:dyDescent="0.3">
      <c r="A38" s="6"/>
      <c r="B38" s="61" t="s">
        <v>61</v>
      </c>
      <c r="C38" s="62">
        <f>C10-C16-C24-C29-C36</f>
        <v>4790716</v>
      </c>
      <c r="D38" s="63">
        <f>D10-D16-D24-D29-D36</f>
        <v>5591925</v>
      </c>
    </row>
    <row r="39" spans="1:4" ht="12.5" x14ac:dyDescent="0.25">
      <c r="A39" s="6"/>
      <c r="B39" s="11"/>
      <c r="C39" s="50"/>
      <c r="D39" s="51"/>
    </row>
    <row r="40" spans="1:4" ht="12.5" x14ac:dyDescent="0.25">
      <c r="A40" s="6"/>
      <c r="B40" s="11" t="s">
        <v>62</v>
      </c>
      <c r="C40" s="54">
        <v>1159223</v>
      </c>
      <c r="D40" s="55">
        <v>1596692</v>
      </c>
    </row>
    <row r="41" spans="1:4" ht="12.5" x14ac:dyDescent="0.25">
      <c r="A41" s="6"/>
      <c r="B41" s="11" t="s">
        <v>63</v>
      </c>
      <c r="C41" s="54" t="s">
        <v>64</v>
      </c>
      <c r="D41" s="55">
        <v>176784</v>
      </c>
    </row>
    <row r="42" spans="1:4" ht="13" x14ac:dyDescent="0.3">
      <c r="A42" s="6"/>
      <c r="B42" s="14" t="s">
        <v>65</v>
      </c>
      <c r="C42" s="56">
        <f>C38-C40</f>
        <v>3631493</v>
      </c>
      <c r="D42" s="57">
        <f>D38-D40-D41</f>
        <v>3818449</v>
      </c>
    </row>
    <row r="43" spans="1:4" ht="12.5" x14ac:dyDescent="0.25">
      <c r="A43" s="6"/>
      <c r="B43" s="11"/>
      <c r="C43" s="50"/>
      <c r="D43" s="51"/>
    </row>
    <row r="44" spans="1:4" ht="12.5" x14ac:dyDescent="0.25">
      <c r="A44" s="6"/>
      <c r="B44" s="11" t="s">
        <v>66</v>
      </c>
      <c r="C44" s="64" t="s">
        <v>64</v>
      </c>
      <c r="D44" s="55">
        <v>-1095</v>
      </c>
    </row>
    <row r="45" spans="1:4" ht="12.5" x14ac:dyDescent="0.25">
      <c r="A45" s="6"/>
      <c r="B45" s="11"/>
      <c r="C45" s="50"/>
      <c r="D45" s="51"/>
    </row>
    <row r="46" spans="1:4" ht="13.5" thickBot="1" x14ac:dyDescent="0.35">
      <c r="A46" s="6"/>
      <c r="B46" s="65" t="s">
        <v>67</v>
      </c>
      <c r="C46" s="66">
        <f>C42</f>
        <v>3631493</v>
      </c>
      <c r="D46" s="67">
        <f>D42-D44</f>
        <v>3819544</v>
      </c>
    </row>
    <row r="47" spans="1:4" ht="12.5" x14ac:dyDescent="0.25">
      <c r="A47" s="6"/>
      <c r="B47" s="11"/>
      <c r="C47" s="68"/>
      <c r="D47" s="69"/>
    </row>
    <row r="48" spans="1:4" ht="13.5" thickBot="1" x14ac:dyDescent="0.35">
      <c r="A48" s="70"/>
      <c r="B48" s="65" t="s">
        <v>68</v>
      </c>
      <c r="C48" s="71">
        <f>C46/1000000</f>
        <v>3.6314929999999999</v>
      </c>
      <c r="D48" s="72">
        <f>D46/1000000</f>
        <v>3.8195440000000001</v>
      </c>
    </row>
    <row r="49" spans="1:4" ht="12.5" x14ac:dyDescent="0.25">
      <c r="A49" s="6"/>
      <c r="B49" s="32"/>
      <c r="C49" s="73"/>
      <c r="D49" s="73"/>
    </row>
    <row r="50" spans="1:4" ht="12.5" x14ac:dyDescent="0.25">
      <c r="A50" s="6"/>
      <c r="B50" s="32"/>
      <c r="C50" s="73"/>
      <c r="D50" s="73"/>
    </row>
    <row r="51" spans="1:4" ht="10" x14ac:dyDescent="0.2"/>
    <row r="52" spans="1:4" ht="10" x14ac:dyDescent="0.2"/>
    <row r="53" spans="1:4" ht="10" x14ac:dyDescent="0.2"/>
    <row r="54" spans="1:4" ht="11.5" x14ac:dyDescent="0.25">
      <c r="A54" s="38"/>
      <c r="B54" s="39"/>
      <c r="C54" s="40"/>
      <c r="D54" s="40"/>
    </row>
    <row r="55" spans="1:4" ht="12.5" x14ac:dyDescent="0.25">
      <c r="A55" s="6"/>
      <c r="B55" s="41"/>
      <c r="C55" s="42"/>
      <c r="D55" s="42"/>
    </row>
    <row r="56" spans="1:4" ht="11.5" x14ac:dyDescent="0.25">
      <c r="A56" s="38"/>
      <c r="B56" s="43" t="s">
        <v>36</v>
      </c>
      <c r="C56" s="44" t="s">
        <v>37</v>
      </c>
      <c r="D56" s="44"/>
    </row>
    <row r="57" spans="1:4" ht="11.5" x14ac:dyDescent="0.25">
      <c r="A57" s="38"/>
      <c r="B57" s="45" t="s">
        <v>38</v>
      </c>
      <c r="C57" s="46" t="s">
        <v>39</v>
      </c>
      <c r="D57" s="46"/>
    </row>
    <row r="58" spans="1:4" ht="10" x14ac:dyDescent="0.2"/>
  </sheetData>
  <sheetProtection algorithmName="SHA-512" hashValue="9nfGKv9ep2CT2I9wz03Eo9ZrUc6lyz3g+enFAGjGNmN0pjywKwkhQoZP4usZoX6/iWLs0wHUs35b0bEjOGkGag==" saltValue="zAmHyL/KA1ACQbesCIWHzA==" spinCount="100000" sheet="1" objects="1" scenarios="1" selectLockedCells="1" selectUnlockedCells="1"/>
  <mergeCells count="9">
    <mergeCell ref="C55:D55"/>
    <mergeCell ref="C56:D56"/>
    <mergeCell ref="C57:D57"/>
    <mergeCell ref="A1:D1"/>
    <mergeCell ref="A2:D2"/>
    <mergeCell ref="A3:D3"/>
    <mergeCell ref="A4:D4"/>
    <mergeCell ref="B5:D5"/>
    <mergeCell ref="C54:D54"/>
  </mergeCells>
  <printOptions horizontalCentered="1"/>
  <pageMargins left="0.74803149606299213" right="0.74803149606299213" top="0.98425196850393704" bottom="0.98425196850393704" header="0" footer="0"/>
  <pageSetup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2021-05-26T16:55:29Z</dcterms:created>
  <dcterms:modified xsi:type="dcterms:W3CDTF">2021-05-26T16:57:11Z</dcterms:modified>
</cp:coreProperties>
</file>