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EMUS\Documents\7-ENVIOS A REGULADORES\BVES\EF\"/>
    </mc:Choice>
  </mc:AlternateContent>
  <bookViews>
    <workbookView xWindow="0" yWindow="0" windowWidth="19200" windowHeight="1099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123Graph_A" hidden="1">'[1]FASB 109'!#REF!</definedName>
    <definedName name="__123Graph_B" hidden="1">'[1]FASB 109'!#REF!</definedName>
    <definedName name="__f" hidden="1">{#N/A,#N/A,FALSE,"Aging Summary";#N/A,#N/A,FALSE,"Ratio Analysis";#N/A,#N/A,FALSE,"Test 120 Day Accts";#N/A,#N/A,FALSE,"Tickmarks"}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f" hidden="1">{#N/A,#N/A,FALSE,"Aging Summary";#N/A,#N/A,FALSE,"Ratio Analysis";#N/A,#N/A,FALSE,"Test 120 Day Accts";#N/A,#N/A,FALSE,"Tickmarks"}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Order1" hidden="1">0</definedName>
    <definedName name="_Order2" hidden="1">0</definedName>
    <definedName name="_Regression_Int" hidden="1">1</definedName>
    <definedName name="_Sort" hidden="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rian" hidden="1">{#N/A,#N/A,FALSE,"TOC";#N/A,#N/A,FALSE,"ASS";#N/A,#N/A,FALSE,"CF";#N/A,#N/A,FALSE,"FUEL&amp;MTC"}</definedName>
    <definedName name="_xlnm.Print_Area" localSheetId="0">'1'!$B$1:$O$50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usucua" hidden="1">{#N/A,#N/A,FALSE,"TOC";#N/A,#N/A,FALSE,"ASS";#N/A,#N/A,FALSE,"CF";#N/A,#N/A,FALSE,"FUEL&amp;MTC"}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JA_MAYO" hidden="1">{#N/A,#N/A,FALSE,"Aging Summary";#N/A,#N/A,FALSE,"Ratio Analysis";#N/A,#N/A,FALSE,"Test 120 Day Accts";#N/A,#N/A,FALSE,"Tickmarks"}</definedName>
    <definedName name="basgbasdgf" hidden="1">{#N/A,#N/A,FALSE,"TOC";#N/A,#N/A,FALSE,"ASS";#N/A,#N/A,FALSE,"CF";#N/A,#N/A,FALSE,"FUEL&amp;MTC"}</definedName>
    <definedName name="BG_Del" hidden="1">15</definedName>
    <definedName name="BG_Ins" hidden="1">4</definedName>
    <definedName name="BG_Mod" hidden="1">6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C" hidden="1">{#N/A,#N/A,FALSE,"Aging Summary";#N/A,#N/A,FALSE,"Ratio Analysis";#N/A,#N/A,FALSE,"Test 120 Day Accts";#N/A,#N/A,FALSE,"Tickmarks"}</definedName>
    <definedName name="CCB_F">'[2]5'!$A$271:$R$783</definedName>
    <definedName name="ccc" hidden="1">{#N/A,#N/A,FALSE,"TOC";#N/A,#N/A,FALSE,"ASS";#N/A,#N/A,FALSE,"CF";#N/A,#N/A,FALSE,"FUEL&amp;MTC"}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nge" hidden="1">#N/A</definedName>
    <definedName name="ChngeRange" hidden="1">#N/A</definedName>
    <definedName name="codbal">'[2]6'!$B$2:$B$1639</definedName>
    <definedName name="CodCCB">'[2]5'!$A$271:$A$783</definedName>
    <definedName name="Company_Name" hidden="1">[3]Settings!$C$56</definedName>
    <definedName name="CompYear" hidden="1">[3]Settings!$C$61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'[4]Exchange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dd" hidden="1">{#N/A,#N/A,FALSE,"TOC";#N/A,#N/A,FALSE,"ASS";#N/A,#N/A,FALSE,"CF";#N/A,#N/A,FALSE,"FUEL&amp;MTC"}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kdkd" hidden="1">{#N/A,#N/A,FALSE,"TOC";#N/A,#N/A,FALSE,"ASS";#N/A,#N/A,FALSE,"CF";#N/A,#N/A,FALSE,"FUEL&amp;MTC"}</definedName>
    <definedName name="dsa" hidden="1">{#N/A,#N/A,FALSE,"TOC";#N/A,#N/A,FALSE,"ASS";#N/A,#N/A,FALSE,"CF";#N/A,#N/A,FALSE,"FUEL&amp;MTC"}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R" hidden="1">{#N/A,#N/A,FALSE,"Aging Summary";#N/A,#N/A,FALSE,"Ratio Analysis";#N/A,#N/A,FALSE,"Test 120 Day Accts";#N/A,#N/A,FALSE,"Tickmarks"}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ytf" hidden="1">{#N/A,#N/A,FALSE,"TOC";#N/A,#N/A,FALSE,"ASS";#N/A,#N/A,FALSE,"CF";#N/A,#N/A,FALSE,"FUEL&amp;MTC"}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actlyOneYear" hidden="1">[3]Settings!$C$59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gasadfa" hidden="1">{#N/A,#N/A,FALSE,"TOC";#N/A,#N/A,FALSE,"ASS";#N/A,#N/A,FALSE,"CF";#N/A,#N/A,FALSE,"FUEL&amp;MTC"}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jg" hidden="1">{#N/A,#N/A,FALSE,"TOC";#N/A,#N/A,FALSE,"ASS";#N/A,#N/A,FALSE,"CF";#N/A,#N/A,FALSE,"FUEL&amp;MTC"}</definedName>
    <definedName name="hokasd" hidden="1">{#N/A,#N/A,FALSE,"Aging Summary";#N/A,#N/A,FALSE,"Ratio Analysis";#N/A,#N/A,FALSE,"Test 120 Day Accts";#N/A,#N/A,FALSE,"Tickmarks"}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ii" hidden="1">{#N/A,#N/A,FALSE,"TOC";#N/A,#N/A,FALSE,"ASS";#N/A,#N/A,FALSE,"CF";#N/A,#N/A,FALSE,"FUEL&amp;MTC"}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terest" hidden="1">{#N/A,#N/A,FALSE,"TOC";#N/A,#N/A,FALSE,"ASS";#N/A,#N/A,FALSE,"CF";#N/A,#N/A,FALSE,"FUEL&amp;MTC"}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limcount" hidden="1">1</definedName>
    <definedName name="lll" hidden="1">{#N/A,#N/A,FALSE,"TOC";#N/A,#N/A,FALSE,"ASS";#N/A,#N/A,FALSE,"CF";#N/A,#N/A,FALSE,"FUEL&amp;MTC"}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ose" hidden="1">{#N/A,#N/A,FALSE,"TOC";#N/A,#N/A,FALSE,"ASS";#N/A,#N/A,FALSE,"CF";#N/A,#N/A,FALSE,"FUEL&amp;MTC"}</definedName>
    <definedName name="Notas">'[2]6'!$X$1:$X$1610</definedName>
    <definedName name="Notas1">'[2]6'!$Y$1:$Y$1607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vsEndTime">37538.4902231481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hidden="1">{#N/A,#N/A,FALSE,"Aging Summary";#N/A,#N/A,FALSE,"Ratio Analysis";#N/A,#N/A,FALSE,"Test 120 Day Accts";#N/A,#N/A,FALSE,"Tickmarks"}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ngeChange" hidden="1">#N/A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SULTADO" hidden="1">{#N/A,#N/A,FALSE,"Aging Summary";#N/A,#N/A,FALSE,"Ratio Analysis";#N/A,#N/A,FALSE,"Test 120 Day Accts";#N/A,#N/A,FALSE,"Tickmarks"}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r" hidden="1">{#N/A,#N/A,FALSE,"TOC";#N/A,#N/A,FALSE,"ASS";#N/A,#N/A,FALSE,"CF";#N/A,#N/A,FALSE,"FUEL&amp;MTC"}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wvu.Fabio." hidden="1">#REF!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RangeCount" hidden="1">2</definedName>
    <definedName name="Totalant">'[2]6'!$I$1:$I$1618</definedName>
    <definedName name="Totalnotas">'[2]6'!$V$1:$V$1618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[5]XREF!#REF!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yi" hidden="1">{#N/A,#N/A,FALSE,"TOC";#N/A,#N/A,FALSE,"ASS";#N/A,#N/A,FALSE,"CF";#N/A,#N/A,FALSE,"FUEL&amp;MTC"}</definedName>
    <definedName name="YTD">'[2]6'!$H$1:$H$1618</definedName>
    <definedName name="YTDX2">'[2]6'!$G$1:$G$1618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A">479+842</definedName>
    <definedName name="ZA0F">2+109</definedName>
    <definedName name="ZA0T">43347870+0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60" i="1"/>
  <c r="W43" i="1"/>
  <c r="W42" i="1"/>
  <c r="W41" i="1"/>
  <c r="O41" i="1"/>
  <c r="O40" i="1"/>
  <c r="O39" i="1"/>
  <c r="O38" i="1"/>
  <c r="U37" i="1"/>
  <c r="O37" i="1"/>
  <c r="U36" i="1"/>
  <c r="W35" i="1" s="1"/>
  <c r="M35" i="1"/>
  <c r="M34" i="1"/>
  <c r="O36" i="1" s="1"/>
  <c r="U33" i="1"/>
  <c r="W32" i="1" s="1"/>
  <c r="F33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F24" i="1"/>
  <c r="U23" i="1"/>
  <c r="F23" i="1"/>
  <c r="U22" i="1"/>
  <c r="F22" i="1"/>
  <c r="U21" i="1"/>
  <c r="F21" i="1"/>
  <c r="U20" i="1"/>
  <c r="M20" i="1"/>
  <c r="F20" i="1"/>
  <c r="H34" i="1" s="1"/>
  <c r="U19" i="1"/>
  <c r="M19" i="1"/>
  <c r="U18" i="1"/>
  <c r="M18" i="1"/>
  <c r="U17" i="1"/>
  <c r="M17" i="1"/>
  <c r="U16" i="1"/>
  <c r="M16" i="1"/>
  <c r="F16" i="1"/>
  <c r="M15" i="1"/>
  <c r="F15" i="1"/>
  <c r="U14" i="1"/>
  <c r="W13" i="1" s="1"/>
  <c r="M14" i="1"/>
  <c r="F14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M8" i="1"/>
  <c r="O21" i="1" s="1"/>
  <c r="F8" i="1"/>
  <c r="U7" i="1"/>
  <c r="M7" i="1"/>
  <c r="F7" i="1"/>
  <c r="U6" i="1"/>
  <c r="O30" i="1" l="1"/>
  <c r="O31" i="1" s="1"/>
  <c r="W28" i="1"/>
  <c r="H17" i="1"/>
  <c r="H44" i="1" s="1"/>
  <c r="W5" i="1"/>
  <c r="W15" i="1" s="1"/>
  <c r="W29" i="1" s="1"/>
  <c r="W39" i="1" s="1"/>
  <c r="W44" i="1" s="1"/>
  <c r="O42" i="1" s="1"/>
  <c r="O43" i="1" s="1"/>
  <c r="O44" i="1" l="1"/>
</calcChain>
</file>

<file path=xl/sharedStrings.xml><?xml version="1.0" encoding="utf-8"?>
<sst xmlns="http://schemas.openxmlformats.org/spreadsheetml/2006/main" count="236" uniqueCount="204">
  <si>
    <t>DELSUR SA DE CV</t>
  </si>
  <si>
    <t>DISTRIBUIDORA DE ELECTRICIDAD DEL SUR, S.A. DE C.V.</t>
  </si>
  <si>
    <t>BALANCE GENERAL AL 30 DE NOVIEMBRE DE 2020</t>
  </si>
  <si>
    <t>ESTADO DE RESULTADOS DEL 01 DE ENERO AL 30 DE NOVIEMBRE DE 2020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</si>
  <si>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</si>
  <si>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</si>
  <si>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</si>
  <si>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</si>
  <si>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</si>
  <si>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</si>
  <si>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</si>
  <si>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</si>
  <si>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</si>
  <si>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</si>
  <si>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</si>
  <si>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</si>
  <si>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</si>
  <si>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si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</si>
  <si>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</si>
  <si>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</si>
  <si>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</si>
  <si>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</si>
  <si>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</si>
  <si>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</si>
  <si>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</si>
  <si>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</si>
  <si>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</si>
  <si>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</si>
  <si>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</si>
  <si>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</si>
  <si>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</si>
  <si>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</si>
  <si>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</si>
  <si>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</si>
  <si>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</si>
  <si>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</si>
  <si>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</si>
  <si>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</si>
  <si>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</si>
  <si>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</si>
  <si>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</si>
  <si>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</si>
  <si>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</si>
  <si>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</si>
  <si>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</si>
  <si>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</si>
  <si>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</si>
  <si>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</si>
  <si>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</si>
  <si>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</si>
  <si>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</si>
  <si>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</si>
  <si>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</si>
  <si>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</si>
  <si>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</si>
  <si>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</si>
  <si>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</si>
  <si>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</si>
  <si>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</si>
  <si>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</si>
  <si>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</si>
  <si>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</si>
  <si>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</si>
  <si>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</si>
  <si>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</si>
  <si>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</si>
  <si>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</si>
  <si>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</si>
  <si>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</si>
  <si>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</si>
  <si>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</si>
  <si>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</si>
  <si>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</si>
  <si>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</si>
  <si>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</si>
  <si>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</si>
  <si>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</si>
  <si>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</si>
  <si>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</si>
  <si>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</si>
  <si>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</si>
  <si>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</si>
  <si>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</si>
  <si>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</si>
  <si>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</si>
  <si>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</si>
  <si>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</si>
  <si>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</si>
  <si>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</si>
  <si>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</si>
  <si>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</si>
  <si>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</si>
  <si>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</si>
  <si>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</si>
  <si>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</si>
  <si>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</si>
  <si>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</si>
  <si>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</si>
  <si>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</si>
  <si>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</si>
  <si>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</si>
  <si>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</si>
  <si>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</si>
  <si>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</si>
  <si>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</si>
  <si>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</si>
  <si>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</si>
  <si>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</si>
  <si>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Contribución especial (CESC)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</si>
  <si>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</si>
  <si>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</si>
  <si>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</si>
  <si>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</si>
  <si>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</si>
  <si>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René Roberto Genovez</t>
  </si>
  <si>
    <t>Gerente General</t>
  </si>
  <si>
    <t>Gerente de Administración y Finanzas Interino</t>
  </si>
  <si>
    <t>Contador General</t>
  </si>
  <si>
    <t xml:space="preserve">Gerente General </t>
  </si>
  <si>
    <t>Gerente de Administracion y Finanzas Interino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</si>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</sst>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#,##0;[Red]\(#,##0\)"/>
    <numFmt numFmtId="169" formatCode="#,##0.00_ ;\-#,##0.00\ "/>
    <numFmt numFmtId="170" formatCode="#,##0.00;[Red]#,##0.00"/>
    <numFmt numFmtId="171" formatCode="#,##0.00_%_);\(#,##0.00\)_%;#,##0.00_%_);@_%_)"/>
    <numFmt numFmtId="172" formatCode="_-* #,##0.00\ _€_-;\-* #,##0.00\ _€_-;_-* &quot;-&quot;??\ _€_-;_-@_-"/>
    <numFmt numFmtId="173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164" fontId="13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164" fontId="2" fillId="0" borderId="0" xfId="3" applyFont="1" applyProtection="1">
      <protection hidden="1"/>
    </xf>
    <xf numFmtId="40" fontId="2" fillId="0" borderId="0" xfId="3" applyNumberFormat="1" applyFont="1" applyProtection="1">
      <protection hidden="1"/>
    </xf>
    <xf numFmtId="164" fontId="2" fillId="0" borderId="0" xfId="3" applyFont="1"/>
    <xf numFmtId="164" fontId="2" fillId="0" borderId="0" xfId="3" applyFont="1" applyAlignment="1" applyProtection="1">
      <protection hidden="1"/>
    </xf>
    <xf numFmtId="165" fontId="2" fillId="0" borderId="0" xfId="3" applyNumberFormat="1" applyFont="1" applyProtection="1">
      <protection hidden="1"/>
    </xf>
    <xf numFmtId="166" fontId="2" fillId="0" borderId="0" xfId="3" applyNumberFormat="1" applyFont="1" applyFill="1" applyProtection="1">
      <protection hidden="1"/>
    </xf>
    <xf numFmtId="164" fontId="2" fillId="0" borderId="0" xfId="3" applyFont="1" applyFill="1" applyProtection="1">
      <protection hidden="1"/>
    </xf>
    <xf numFmtId="167" fontId="6" fillId="0" borderId="0" xfId="3" applyNumberFormat="1" applyFont="1" applyFill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164" fontId="7" fillId="0" borderId="0" xfId="3" applyFont="1" applyAlignment="1" applyProtection="1">
      <alignment horizontal="center"/>
      <protection hidden="1"/>
    </xf>
    <xf numFmtId="165" fontId="3" fillId="0" borderId="0" xfId="3" applyNumberFormat="1" applyFont="1" applyAlignment="1" applyProtection="1">
      <alignment horizontal="center"/>
      <protection hidden="1"/>
    </xf>
    <xf numFmtId="164" fontId="8" fillId="0" borderId="0" xfId="3" applyFont="1" applyProtection="1">
      <protection hidden="1"/>
    </xf>
    <xf numFmtId="166" fontId="8" fillId="0" borderId="0" xfId="3" applyNumberFormat="1" applyFont="1" applyFill="1" applyAlignment="1" applyProtection="1">
      <alignment horizontal="center"/>
      <protection hidden="1"/>
    </xf>
    <xf numFmtId="39" fontId="6" fillId="0" borderId="0" xfId="3" applyNumberFormat="1" applyFont="1" applyFill="1" applyProtection="1">
      <protection hidden="1"/>
    </xf>
    <xf numFmtId="43" fontId="2" fillId="0" borderId="0" xfId="1" applyFont="1" applyFill="1" applyProtection="1">
      <protection hidden="1"/>
    </xf>
    <xf numFmtId="164" fontId="9" fillId="0" borderId="0" xfId="3" applyFont="1" applyAlignment="1" applyProtection="1">
      <protection hidden="1"/>
    </xf>
    <xf numFmtId="164" fontId="10" fillId="0" borderId="0" xfId="3" applyFont="1" applyAlignment="1" applyProtection="1">
      <protection hidden="1"/>
    </xf>
    <xf numFmtId="165" fontId="6" fillId="0" borderId="0" xfId="3" applyNumberFormat="1" applyFont="1" applyProtection="1">
      <protection hidden="1"/>
    </xf>
    <xf numFmtId="165" fontId="6" fillId="0" borderId="0" xfId="3" quotePrefix="1" applyNumberFormat="1" applyFont="1" applyProtection="1">
      <protection hidden="1"/>
    </xf>
    <xf numFmtId="164" fontId="9" fillId="0" borderId="0" xfId="3" applyFont="1" applyProtection="1">
      <protection hidden="1"/>
    </xf>
    <xf numFmtId="164" fontId="6" fillId="0" borderId="0" xfId="3" applyFont="1" applyProtection="1">
      <protection hidden="1"/>
    </xf>
    <xf numFmtId="164" fontId="6" fillId="0" borderId="0" xfId="3" applyFont="1" applyFill="1" applyProtection="1">
      <protection hidden="1"/>
    </xf>
    <xf numFmtId="165" fontId="6" fillId="0" borderId="0" xfId="3" applyNumberFormat="1" applyFont="1" applyFill="1" applyProtection="1">
      <protection hidden="1"/>
    </xf>
    <xf numFmtId="40" fontId="2" fillId="0" borderId="0" xfId="3" applyNumberFormat="1" applyFont="1" applyFill="1" applyProtection="1">
      <protection hidden="1"/>
    </xf>
    <xf numFmtId="164" fontId="5" fillId="0" borderId="0" xfId="3" applyFont="1" applyProtection="1">
      <protection hidden="1"/>
    </xf>
    <xf numFmtId="166" fontId="11" fillId="0" borderId="0" xfId="3" applyNumberFormat="1" applyFont="1" applyProtection="1">
      <protection hidden="1"/>
    </xf>
    <xf numFmtId="164" fontId="12" fillId="0" borderId="0" xfId="3" applyFont="1" applyProtection="1">
      <protection hidden="1"/>
    </xf>
    <xf numFmtId="165" fontId="2" fillId="0" borderId="0" xfId="3" applyNumberFormat="1" applyFont="1" applyFill="1" applyProtection="1">
      <protection hidden="1"/>
    </xf>
    <xf numFmtId="166" fontId="2" fillId="0" borderId="0" xfId="3" applyNumberFormat="1" applyFont="1" applyProtection="1">
      <protection hidden="1"/>
    </xf>
    <xf numFmtId="166" fontId="14" fillId="0" borderId="0" xfId="4" applyNumberFormat="1" applyFont="1" applyFill="1" applyAlignment="1" applyProtection="1">
      <alignment horizontal="center"/>
      <protection hidden="1"/>
    </xf>
    <xf numFmtId="165" fontId="6" fillId="0" borderId="1" xfId="3" applyNumberFormat="1" applyFont="1" applyFill="1" applyBorder="1" applyProtection="1">
      <protection hidden="1"/>
    </xf>
    <xf numFmtId="166" fontId="15" fillId="0" borderId="0" xfId="4" applyNumberFormat="1" applyFont="1" applyFill="1" applyAlignment="1" applyProtection="1">
      <protection hidden="1"/>
    </xf>
    <xf numFmtId="166" fontId="11" fillId="0" borderId="0" xfId="4" applyNumberFormat="1" applyFont="1" applyFill="1" applyAlignment="1" applyProtection="1">
      <protection hidden="1"/>
    </xf>
    <xf numFmtId="168" fontId="2" fillId="0" borderId="0" xfId="3" applyNumberFormat="1" applyFont="1" applyProtection="1">
      <protection hidden="1"/>
    </xf>
    <xf numFmtId="166" fontId="12" fillId="0" borderId="0" xfId="4" applyNumberFormat="1" applyFont="1" applyFill="1" applyAlignment="1" applyProtection="1">
      <protection hidden="1"/>
    </xf>
    <xf numFmtId="39" fontId="6" fillId="0" borderId="1" xfId="3" applyNumberFormat="1" applyFont="1" applyFill="1" applyBorder="1" applyProtection="1">
      <protection hidden="1"/>
    </xf>
    <xf numFmtId="166" fontId="12" fillId="0" borderId="0" xfId="4" applyNumberFormat="1" applyFont="1" applyAlignment="1" applyProtection="1">
      <protection hidden="1"/>
    </xf>
    <xf numFmtId="165" fontId="6" fillId="0" borderId="1" xfId="3" applyNumberFormat="1" applyFont="1" applyBorder="1" applyProtection="1">
      <protection hidden="1"/>
    </xf>
    <xf numFmtId="43" fontId="6" fillId="0" borderId="0" xfId="3" applyNumberFormat="1" applyFont="1" applyFill="1" applyProtection="1">
      <protection hidden="1"/>
    </xf>
    <xf numFmtId="164" fontId="2" fillId="0" borderId="0" xfId="3" applyFont="1" applyFill="1"/>
    <xf numFmtId="164" fontId="16" fillId="0" borderId="0" xfId="3" quotePrefix="1" applyFont="1" applyAlignment="1">
      <alignment horizontal="left"/>
    </xf>
    <xf numFmtId="164" fontId="5" fillId="0" borderId="0" xfId="3" applyFont="1" applyBorder="1" applyAlignment="1" applyProtection="1">
      <protection hidden="1"/>
    </xf>
    <xf numFmtId="165" fontId="8" fillId="0" borderId="0" xfId="3" applyNumberFormat="1" applyFont="1" applyProtection="1">
      <protection hidden="1"/>
    </xf>
    <xf numFmtId="165" fontId="5" fillId="0" borderId="0" xfId="3" applyNumberFormat="1" applyFont="1" applyProtection="1">
      <protection hidden="1"/>
    </xf>
    <xf numFmtId="166" fontId="12" fillId="0" borderId="0" xfId="3" applyNumberFormat="1" applyFont="1" applyProtection="1">
      <protection hidden="1"/>
    </xf>
    <xf numFmtId="166" fontId="10" fillId="0" borderId="0" xfId="3" applyNumberFormat="1" applyFont="1" applyProtection="1">
      <protection hidden="1"/>
    </xf>
    <xf numFmtId="166" fontId="10" fillId="0" borderId="0" xfId="3" applyNumberFormat="1" applyFont="1" applyFill="1" applyProtection="1">
      <protection hidden="1"/>
    </xf>
    <xf numFmtId="165" fontId="6" fillId="0" borderId="0" xfId="3" applyNumberFormat="1" applyFont="1" applyFill="1" applyBorder="1" applyProtection="1">
      <protection hidden="1"/>
    </xf>
    <xf numFmtId="166" fontId="12" fillId="0" borderId="0" xfId="3" applyNumberFormat="1" applyFont="1" applyFill="1" applyProtection="1">
      <protection hidden="1"/>
    </xf>
    <xf numFmtId="165" fontId="5" fillId="0" borderId="0" xfId="3" applyNumberFormat="1" applyFont="1" applyFill="1" applyProtection="1">
      <protection hidden="1"/>
    </xf>
    <xf numFmtId="164" fontId="12" fillId="0" borderId="0" xfId="3" applyFont="1" applyFill="1" applyProtection="1">
      <protection hidden="1"/>
    </xf>
    <xf numFmtId="166" fontId="11" fillId="0" borderId="0" xfId="3" applyNumberFormat="1" applyFont="1" applyFill="1" applyProtection="1">
      <protection hidden="1"/>
    </xf>
    <xf numFmtId="166" fontId="17" fillId="0" borderId="0" xfId="3" applyNumberFormat="1" applyFont="1" applyProtection="1">
      <protection hidden="1"/>
    </xf>
    <xf numFmtId="39" fontId="6" fillId="0" borderId="0" xfId="3" applyNumberFormat="1" applyFont="1" applyFill="1" applyBorder="1" applyProtection="1">
      <protection hidden="1"/>
    </xf>
    <xf numFmtId="44" fontId="2" fillId="0" borderId="0" xfId="2" applyFont="1" applyFill="1" applyProtection="1">
      <protection hidden="1"/>
    </xf>
    <xf numFmtId="165" fontId="5" fillId="0" borderId="1" xfId="3" applyNumberFormat="1" applyFont="1" applyFill="1" applyBorder="1" applyProtection="1">
      <protection hidden="1"/>
    </xf>
    <xf numFmtId="165" fontId="5" fillId="0" borderId="1" xfId="3" applyNumberFormat="1" applyFont="1" applyBorder="1" applyProtection="1">
      <protection hidden="1"/>
    </xf>
    <xf numFmtId="166" fontId="14" fillId="0" borderId="0" xfId="4" applyNumberFormat="1" applyFont="1" applyFill="1" applyAlignment="1" applyProtection="1"/>
    <xf numFmtId="166" fontId="14" fillId="0" borderId="0" xfId="4" applyNumberFormat="1" applyFont="1" applyFill="1" applyAlignment="1" applyProtection="1">
      <protection hidden="1"/>
    </xf>
    <xf numFmtId="169" fontId="2" fillId="0" borderId="0" xfId="3" applyNumberFormat="1" applyFont="1"/>
    <xf numFmtId="4" fontId="2" fillId="0" borderId="0" xfId="3" applyNumberFormat="1" applyFont="1"/>
    <xf numFmtId="43" fontId="11" fillId="0" borderId="0" xfId="3" applyNumberFormat="1" applyFont="1" applyFill="1" applyProtection="1">
      <protection hidden="1"/>
    </xf>
    <xf numFmtId="170" fontId="2" fillId="0" borderId="0" xfId="3" applyNumberFormat="1" applyFont="1"/>
    <xf numFmtId="43" fontId="2" fillId="0" borderId="0" xfId="1" applyFont="1"/>
    <xf numFmtId="39" fontId="2" fillId="0" borderId="0" xfId="3" applyNumberFormat="1" applyFont="1"/>
    <xf numFmtId="164" fontId="2" fillId="0" borderId="0" xfId="3" applyFont="1" applyBorder="1" applyProtection="1">
      <protection hidden="1"/>
    </xf>
    <xf numFmtId="40" fontId="5" fillId="0" borderId="0" xfId="3" applyNumberFormat="1" applyFont="1" applyAlignment="1" applyProtection="1">
      <alignment horizontal="left"/>
      <protection hidden="1"/>
    </xf>
    <xf numFmtId="164" fontId="12" fillId="0" borderId="0" xfId="3" applyNumberFormat="1" applyFont="1" applyProtection="1">
      <protection hidden="1"/>
    </xf>
    <xf numFmtId="165" fontId="5" fillId="0" borderId="2" xfId="3" applyNumberFormat="1" applyFont="1" applyBorder="1" applyProtection="1">
      <protection hidden="1"/>
    </xf>
    <xf numFmtId="164" fontId="5" fillId="0" borderId="0" xfId="3" applyFont="1" applyFill="1" applyProtection="1">
      <protection hidden="1"/>
    </xf>
    <xf numFmtId="165" fontId="5" fillId="0" borderId="2" xfId="3" applyNumberFormat="1" applyFont="1" applyFill="1" applyBorder="1" applyProtection="1">
      <protection hidden="1"/>
    </xf>
    <xf numFmtId="43" fontId="5" fillId="0" borderId="2" xfId="1" applyFont="1" applyFill="1" applyBorder="1" applyProtection="1">
      <protection hidden="1"/>
    </xf>
    <xf numFmtId="164" fontId="8" fillId="0" borderId="0" xfId="3" applyFont="1" applyBorder="1" applyProtection="1">
      <protection hidden="1"/>
    </xf>
    <xf numFmtId="164" fontId="12" fillId="0" borderId="0" xfId="3" applyFont="1" applyBorder="1" applyProtection="1">
      <protection hidden="1"/>
    </xf>
    <xf numFmtId="165" fontId="2" fillId="0" borderId="0" xfId="3" applyNumberFormat="1" applyFont="1" applyBorder="1" applyProtection="1">
      <protection hidden="1"/>
    </xf>
    <xf numFmtId="165" fontId="6" fillId="0" borderId="0" xfId="3" applyNumberFormat="1" applyFont="1" applyBorder="1" applyProtection="1">
      <protection hidden="1"/>
    </xf>
    <xf numFmtId="166" fontId="18" fillId="0" borderId="0" xfId="3" applyNumberFormat="1" applyFont="1" applyProtection="1">
      <protection hidden="1"/>
    </xf>
    <xf numFmtId="164" fontId="8" fillId="0" borderId="0" xfId="3" applyFont="1" applyFill="1" applyProtection="1">
      <protection hidden="1"/>
    </xf>
    <xf numFmtId="2" fontId="2" fillId="0" borderId="0" xfId="3" applyNumberFormat="1" applyFont="1" applyFill="1" applyProtection="1"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11" fillId="0" borderId="0" xfId="3" quotePrefix="1" applyNumberFormat="1" applyFont="1" applyAlignment="1" applyProtection="1">
      <alignment horizontal="center" vertical="top"/>
      <protection hidden="1"/>
    </xf>
    <xf numFmtId="8" fontId="19" fillId="0" borderId="0" xfId="5" applyNumberFormat="1" applyFont="1" applyFill="1" applyBorder="1" applyAlignment="1" applyProtection="1">
      <alignment horizontal="right" wrapText="1"/>
      <protection locked="0"/>
    </xf>
    <xf numFmtId="43" fontId="2" fillId="0" borderId="0" xfId="6" applyFont="1"/>
    <xf numFmtId="43" fontId="2" fillId="0" borderId="0" xfId="6" applyFont="1" applyProtection="1">
      <protection hidden="1"/>
    </xf>
    <xf numFmtId="172" fontId="2" fillId="0" borderId="0" xfId="3" applyNumberFormat="1" applyFont="1" applyProtection="1">
      <protection hidden="1"/>
    </xf>
    <xf numFmtId="165" fontId="5" fillId="0" borderId="0" xfId="3" applyNumberFormat="1" applyFont="1" applyAlignment="1" applyProtection="1">
      <alignment horizontal="center"/>
      <protection hidden="1"/>
    </xf>
    <xf numFmtId="164" fontId="2" fillId="0" borderId="0" xfId="3" applyNumberFormat="1" applyFont="1" applyProtection="1">
      <protection hidden="1"/>
    </xf>
    <xf numFmtId="173" fontId="2" fillId="0" borderId="0" xfId="3" applyNumberFormat="1" applyFont="1" applyProtection="1">
      <protection hidden="1"/>
    </xf>
    <xf numFmtId="39" fontId="2" fillId="0" borderId="0" xfId="3" applyNumberFormat="1" applyFont="1" applyFill="1" applyProtection="1"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left"/>
      <protection hidden="1"/>
    </xf>
    <xf numFmtId="164" fontId="6" fillId="0" borderId="0" xfId="3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vertical="top"/>
      <protection hidden="1"/>
    </xf>
    <xf numFmtId="164" fontId="2" fillId="0" borderId="0" xfId="3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Continuous"/>
      <protection hidden="1"/>
    </xf>
    <xf numFmtId="164" fontId="8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6" fontId="2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Continuous"/>
      <protection hidden="1"/>
    </xf>
    <xf numFmtId="164" fontId="11" fillId="0" borderId="0" xfId="3" applyFont="1" applyProtection="1">
      <protection hidden="1"/>
    </xf>
    <xf numFmtId="164" fontId="2" fillId="0" borderId="0" xfId="3"/>
    <xf numFmtId="164" fontId="12" fillId="0" borderId="0" xfId="3" applyFont="1"/>
    <xf numFmtId="164" fontId="2" fillId="0" borderId="0" xfId="3" applyFont="1" applyProtection="1"/>
    <xf numFmtId="164" fontId="2" fillId="2" borderId="0" xfId="3" applyFill="1"/>
    <xf numFmtId="164" fontId="12" fillId="2" borderId="0" xfId="3" applyFont="1" applyFill="1"/>
    <xf numFmtId="166" fontId="2" fillId="0" borderId="0" xfId="3" applyNumberFormat="1" applyFont="1"/>
    <xf numFmtId="40" fontId="5" fillId="0" borderId="0" xfId="3" applyNumberFormat="1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"/>
      <protection hidden="1"/>
    </xf>
    <xf numFmtId="164" fontId="3" fillId="0" borderId="0" xfId="3" applyFont="1" applyAlignment="1" applyProtection="1">
      <alignment horizontal="center"/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horizontal="center" wrapText="1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4" fontId="4" fillId="0" borderId="0" xfId="3" quotePrefix="1" applyFont="1" applyAlignment="1" applyProtection="1">
      <alignment horizontal="center"/>
      <protection hidden="1"/>
    </xf>
    <xf numFmtId="164" fontId="4" fillId="0" borderId="0" xfId="3" applyFont="1" applyAlignment="1" applyProtection="1">
      <alignment horizontal="center"/>
      <protection hidden="1"/>
    </xf>
    <xf numFmtId="164" fontId="5" fillId="0" borderId="0" xfId="3" quotePrefix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center"/>
      <protection hidden="1"/>
    </xf>
  </cellXfs>
  <cellStyles count="7">
    <cellStyle name="Hipervínculo" xfId="4" builtinId="8"/>
    <cellStyle name="Millares" xfId="1" builtinId="3"/>
    <cellStyle name="Millares 2" xfId="6"/>
    <cellStyle name="Moneda" xfId="2" builtinId="4"/>
    <cellStyle name="Moneda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urtado/Documents/EEFF/Estados%20financieros/2020/Ds%2011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DS01P\Accounting\Accounting\Latin%20America\Jamaica\Monthly%20Files\2008\03%20-%2008\03%20-%2008%20Close%20Files\Berkeley%20EGAS\Sharon\Stats\31%20Dec%2000\Enron%20Europe%20Operations%20(Supervisor)%20Limited\Enron%20Europe%20Operations%20(Supervisor)%20Limi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4"/>
      <sheetName val="5"/>
      <sheetName val="6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1">
          <cell r="A271" t="str">
            <v>Número</v>
          </cell>
          <cell r="B271" t="str">
            <v>Descripción</v>
          </cell>
          <cell r="C271">
            <v>43100</v>
          </cell>
          <cell r="D271">
            <v>43039</v>
          </cell>
          <cell r="E271">
            <v>43465</v>
          </cell>
          <cell r="F271">
            <v>43465</v>
          </cell>
          <cell r="G271" t="str">
            <v>Enero</v>
          </cell>
          <cell r="H271" t="str">
            <v>Febrero</v>
          </cell>
          <cell r="I271" t="str">
            <v>Marzo</v>
          </cell>
          <cell r="J271" t="str">
            <v>Abril</v>
          </cell>
          <cell r="K271" t="str">
            <v>Mayo</v>
          </cell>
          <cell r="L271" t="str">
            <v>Junio</v>
          </cell>
          <cell r="M271" t="str">
            <v>Julio</v>
          </cell>
          <cell r="N271" t="str">
            <v>Agosto</v>
          </cell>
          <cell r="O271" t="str">
            <v>Septiembre</v>
          </cell>
          <cell r="P271" t="str">
            <v>Octubre</v>
          </cell>
          <cell r="Q271" t="str">
            <v>Noviembre</v>
          </cell>
          <cell r="R271" t="str">
            <v>Diciembre</v>
          </cell>
        </row>
        <row r="272">
          <cell r="A272" t="str">
            <v>CE00</v>
          </cell>
          <cell r="B272" t="str">
            <v>COMPRAS DE ENERGIA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CE01</v>
          </cell>
          <cell r="B273" t="str">
            <v>CARGOS POR RETIRO DE ENERGIA</v>
          </cell>
          <cell r="C273">
            <v>163274639.47999999</v>
          </cell>
          <cell r="D273">
            <v>134439569.13999999</v>
          </cell>
          <cell r="E273">
            <v>191709020.27000004</v>
          </cell>
          <cell r="F273">
            <v>191709020.27000004</v>
          </cell>
          <cell r="G273">
            <v>13000300.390000001</v>
          </cell>
          <cell r="H273">
            <v>12957743.689999999</v>
          </cell>
          <cell r="I273">
            <v>13351042.83</v>
          </cell>
          <cell r="J273">
            <v>8939908.8800000008</v>
          </cell>
          <cell r="K273">
            <v>7892589.5599999996</v>
          </cell>
          <cell r="L273">
            <v>8703431.8100000005</v>
          </cell>
          <cell r="M273">
            <v>11116881.23</v>
          </cell>
          <cell r="N273">
            <v>11520438.17</v>
          </cell>
          <cell r="O273">
            <v>11858164.67</v>
          </cell>
          <cell r="P273">
            <v>11829996.199999999</v>
          </cell>
          <cell r="Q273">
            <v>11124791.140000001</v>
          </cell>
        </row>
        <row r="274">
          <cell r="A274" t="str">
            <v>CE02</v>
          </cell>
          <cell r="B274" t="str">
            <v>CARGOS POR RETIRO DE POTENCIA</v>
          </cell>
          <cell r="C274">
            <v>24064346.629999999</v>
          </cell>
          <cell r="D274">
            <v>20136026.390000001</v>
          </cell>
          <cell r="E274">
            <v>23413243.770000003</v>
          </cell>
          <cell r="F274">
            <v>23413243.770000003</v>
          </cell>
          <cell r="G274">
            <v>1857516.07</v>
          </cell>
          <cell r="H274">
            <v>1857516.07</v>
          </cell>
          <cell r="I274">
            <v>1857516.07</v>
          </cell>
          <cell r="J274">
            <v>1798936.12</v>
          </cell>
          <cell r="K274">
            <v>1798706.48</v>
          </cell>
          <cell r="L274">
            <v>1589770.06</v>
          </cell>
          <cell r="M274">
            <v>1598653.92</v>
          </cell>
          <cell r="N274">
            <v>1580684.58</v>
          </cell>
          <cell r="O274">
            <v>1585342.14</v>
          </cell>
          <cell r="P274">
            <v>1585342.14</v>
          </cell>
          <cell r="Q274">
            <v>1585342.14</v>
          </cell>
        </row>
        <row r="275">
          <cell r="A275" t="str">
            <v>CE03</v>
          </cell>
          <cell r="B275" t="str">
            <v>CARGOS POR PEST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CE04</v>
          </cell>
          <cell r="B276" t="str">
            <v>CARGOS POR USO DEL SISTEMA DE TRANSMISION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CE05</v>
          </cell>
          <cell r="B277" t="str">
            <v>CARGOS X OPERACION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CE06</v>
          </cell>
          <cell r="B278" t="str">
            <v>OTROS CARGOS O COMPENSACIONES LOCALES</v>
          </cell>
          <cell r="C278">
            <v>21863179.789999999</v>
          </cell>
          <cell r="D278">
            <v>18029422.920000002</v>
          </cell>
          <cell r="E278">
            <v>25164650.020000003</v>
          </cell>
          <cell r="F278">
            <v>25164650.020000003</v>
          </cell>
          <cell r="G278">
            <v>2293745.7799999998</v>
          </cell>
          <cell r="H278">
            <v>1899349.78</v>
          </cell>
          <cell r="I278">
            <v>1892139.83</v>
          </cell>
          <cell r="J278">
            <v>1545444.57</v>
          </cell>
          <cell r="K278">
            <v>1520826.02</v>
          </cell>
          <cell r="L278">
            <v>1511703.08</v>
          </cell>
          <cell r="M278">
            <v>1726742.61</v>
          </cell>
          <cell r="N278">
            <v>1774815.89</v>
          </cell>
          <cell r="O278">
            <v>1754343.95</v>
          </cell>
          <cell r="P278">
            <v>1855116.2</v>
          </cell>
          <cell r="Q278">
            <v>1856016.89</v>
          </cell>
        </row>
        <row r="279">
          <cell r="A279" t="str">
            <v>CE07</v>
          </cell>
          <cell r="B279" t="str">
            <v>OTROS CARGOS O COMPENSACIONES INTERNACIONALES</v>
          </cell>
          <cell r="C279">
            <v>32862.519999999997</v>
          </cell>
          <cell r="D279">
            <v>1515.19</v>
          </cell>
          <cell r="E279">
            <v>105108.04</v>
          </cell>
          <cell r="F279">
            <v>105108.04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 t="str">
            <v>CE08</v>
          </cell>
          <cell r="B280" t="str">
            <v>ACTIVO REGULATORIO</v>
          </cell>
          <cell r="C280">
            <v>-3255229.93</v>
          </cell>
          <cell r="D280">
            <v>-28344.21</v>
          </cell>
          <cell r="E280">
            <v>-11968489.6</v>
          </cell>
          <cell r="F280">
            <v>-11968489.6</v>
          </cell>
          <cell r="G280">
            <v>1234024.8500000001</v>
          </cell>
          <cell r="H280">
            <v>-308024.92</v>
          </cell>
          <cell r="I280">
            <v>-377234.16</v>
          </cell>
          <cell r="J280">
            <v>2567965.67</v>
          </cell>
          <cell r="K280">
            <v>4471997</v>
          </cell>
          <cell r="L280">
            <v>2804457.38</v>
          </cell>
          <cell r="M280">
            <v>-245767.06</v>
          </cell>
          <cell r="N280">
            <v>-1780698.86</v>
          </cell>
          <cell r="O280">
            <v>-1642165.16</v>
          </cell>
          <cell r="P280">
            <v>-39026.589999999997</v>
          </cell>
          <cell r="Q280">
            <v>843727.35999999999</v>
          </cell>
        </row>
        <row r="281">
          <cell r="A281" t="str">
            <v>CE09</v>
          </cell>
          <cell r="B281" t="str">
            <v>CUR COMERCIALIZADO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CE10</v>
          </cell>
          <cell r="B282" t="str">
            <v>ENERGIA COMERCIALIZADA</v>
          </cell>
          <cell r="C282">
            <v>0</v>
          </cell>
          <cell r="D282">
            <v>0</v>
          </cell>
          <cell r="E282">
            <v>33934.78</v>
          </cell>
          <cell r="F282">
            <v>33934.78</v>
          </cell>
          <cell r="G282">
            <v>16727.259999999998</v>
          </cell>
          <cell r="H282">
            <v>12111.46</v>
          </cell>
          <cell r="I282">
            <v>8797.15</v>
          </cell>
          <cell r="J282">
            <v>14428.61</v>
          </cell>
          <cell r="K282">
            <v>12965.8</v>
          </cell>
          <cell r="L282">
            <v>11824.37</v>
          </cell>
          <cell r="M282">
            <v>11160.47</v>
          </cell>
          <cell r="N282">
            <v>11844.49</v>
          </cell>
          <cell r="O282">
            <v>11879.47</v>
          </cell>
          <cell r="P282">
            <v>14110.74</v>
          </cell>
          <cell r="Q282">
            <v>12320.5</v>
          </cell>
        </row>
        <row r="283">
          <cell r="A283" t="str">
            <v>CN00</v>
          </cell>
          <cell r="B283" t="str">
            <v>COSTOS POR OTROS NEGOCIOS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CN01</v>
          </cell>
          <cell r="B284" t="str">
            <v>RETAIL GENERAL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 t="str">
            <v>CN02</v>
          </cell>
          <cell r="B285" t="str">
            <v>RETAIL AIRE ACONDICIONADO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CN03</v>
          </cell>
          <cell r="B286" t="str">
            <v>COSTO TARJETAS PREPAGO CELULARES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CN04</v>
          </cell>
          <cell r="B287" t="str">
            <v>VENTA DE MATERIALES ELECTRICOS</v>
          </cell>
          <cell r="C287">
            <v>36577.17</v>
          </cell>
          <cell r="D287">
            <v>36242.28</v>
          </cell>
          <cell r="E287">
            <v>11737.630000000001</v>
          </cell>
          <cell r="F287">
            <v>11737.630000000001</v>
          </cell>
          <cell r="G287">
            <v>67.69</v>
          </cell>
          <cell r="H287">
            <v>823.62</v>
          </cell>
          <cell r="I287">
            <v>0</v>
          </cell>
          <cell r="J287">
            <v>69.81</v>
          </cell>
          <cell r="K287">
            <v>2161.44</v>
          </cell>
          <cell r="L287">
            <v>265.89999999999998</v>
          </cell>
          <cell r="M287">
            <v>612.88</v>
          </cell>
          <cell r="N287">
            <v>0</v>
          </cell>
          <cell r="O287">
            <v>3934.24</v>
          </cell>
          <cell r="P287">
            <v>528.57000000000005</v>
          </cell>
          <cell r="Q287">
            <v>0</v>
          </cell>
        </row>
        <row r="288">
          <cell r="A288" t="str">
            <v>CR00</v>
          </cell>
          <cell r="B288" t="str">
            <v>COSTOS ASOCIADOS  A LA DISTRIBUCION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CR01</v>
          </cell>
          <cell r="B289" t="str">
            <v>SERVICIOS DE CONTRATISTAS POR OBRAS A TERCEROS</v>
          </cell>
          <cell r="C289">
            <v>283130.23999999999</v>
          </cell>
          <cell r="D289">
            <v>171110.19</v>
          </cell>
          <cell r="E289">
            <v>378700.37</v>
          </cell>
          <cell r="F289">
            <v>378700.37</v>
          </cell>
          <cell r="G289">
            <v>25550.28</v>
          </cell>
          <cell r="H289">
            <v>35085.82</v>
          </cell>
          <cell r="I289">
            <v>36904.94</v>
          </cell>
          <cell r="J289">
            <v>24306.95</v>
          </cell>
          <cell r="K289">
            <v>7022.11</v>
          </cell>
          <cell r="L289">
            <v>48551.74</v>
          </cell>
          <cell r="M289">
            <v>31080.27</v>
          </cell>
          <cell r="N289">
            <v>15326.27</v>
          </cell>
          <cell r="O289">
            <v>61497.599999999999</v>
          </cell>
          <cell r="P289">
            <v>48283.22</v>
          </cell>
          <cell r="Q289">
            <v>19241.509999999998</v>
          </cell>
        </row>
        <row r="290">
          <cell r="A290" t="str">
            <v>CR02</v>
          </cell>
          <cell r="B290" t="str">
            <v>SUSPENSIONES</v>
          </cell>
          <cell r="C290">
            <v>85987.6</v>
          </cell>
          <cell r="D290">
            <v>62586.34</v>
          </cell>
          <cell r="E290">
            <v>82659.179999999993</v>
          </cell>
          <cell r="F290">
            <v>82659.179999999993</v>
          </cell>
          <cell r="G290">
            <v>9547.83</v>
          </cell>
          <cell r="H290">
            <v>6344.2</v>
          </cell>
          <cell r="I290">
            <v>3802</v>
          </cell>
          <cell r="J290">
            <v>430.78</v>
          </cell>
          <cell r="K290">
            <v>192.24</v>
          </cell>
          <cell r="L290">
            <v>0</v>
          </cell>
          <cell r="M290">
            <v>4.5599999999999996</v>
          </cell>
          <cell r="N290">
            <v>3.75</v>
          </cell>
          <cell r="O290">
            <v>8499.58</v>
          </cell>
          <cell r="P290">
            <v>4327.4799999999996</v>
          </cell>
          <cell r="Q290">
            <v>8341.61</v>
          </cell>
        </row>
        <row r="291">
          <cell r="A291" t="str">
            <v>CR03</v>
          </cell>
          <cell r="B291" t="str">
            <v>RECONEXIONES</v>
          </cell>
          <cell r="C291">
            <v>78717.350000000006</v>
          </cell>
          <cell r="D291">
            <v>55482.03</v>
          </cell>
          <cell r="E291">
            <v>82344.959999999992</v>
          </cell>
          <cell r="F291">
            <v>82344.959999999992</v>
          </cell>
          <cell r="G291">
            <v>9781.02</v>
          </cell>
          <cell r="H291">
            <v>3922.59</v>
          </cell>
          <cell r="I291">
            <v>4006.34</v>
          </cell>
          <cell r="J291">
            <v>473.98</v>
          </cell>
          <cell r="K291">
            <v>645.84</v>
          </cell>
          <cell r="L291">
            <v>327.54000000000002</v>
          </cell>
          <cell r="M291">
            <v>172.89</v>
          </cell>
          <cell r="N291">
            <v>253.56</v>
          </cell>
          <cell r="O291">
            <v>7190.94</v>
          </cell>
          <cell r="P291">
            <v>4029.16</v>
          </cell>
          <cell r="Q291">
            <v>5412.76</v>
          </cell>
        </row>
        <row r="292">
          <cell r="A292" t="str">
            <v>CR04</v>
          </cell>
          <cell r="B292" t="str">
            <v>INSTALACION DE SERVICIOS NUEVOS</v>
          </cell>
          <cell r="C292">
            <v>200944.54</v>
          </cell>
          <cell r="D292">
            <v>184922.56</v>
          </cell>
          <cell r="E292">
            <v>103732.33</v>
          </cell>
          <cell r="F292">
            <v>103732.33</v>
          </cell>
          <cell r="G292">
            <v>7117.85</v>
          </cell>
          <cell r="H292">
            <v>10468.870000000001</v>
          </cell>
          <cell r="I292">
            <v>8554.89</v>
          </cell>
          <cell r="J292">
            <v>936.4</v>
          </cell>
          <cell r="K292">
            <v>3190.13</v>
          </cell>
          <cell r="L292">
            <v>3790.15</v>
          </cell>
          <cell r="M292">
            <v>5512.67</v>
          </cell>
          <cell r="N292">
            <v>4077.63</v>
          </cell>
          <cell r="O292">
            <v>12267.94</v>
          </cell>
          <cell r="P292">
            <v>9357.2000000000007</v>
          </cell>
          <cell r="Q292">
            <v>8249.25</v>
          </cell>
        </row>
        <row r="293">
          <cell r="A293" t="str">
            <v>CR05</v>
          </cell>
          <cell r="B293" t="str">
            <v>VISITAS A CONSUMIDORES DE ENERGIA</v>
          </cell>
          <cell r="C293">
            <v>2651.54</v>
          </cell>
          <cell r="D293">
            <v>2651.54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CR06</v>
          </cell>
          <cell r="B294" t="str">
            <v>INSPECCIONES TECNICAS</v>
          </cell>
          <cell r="C294">
            <v>24745.439999999999</v>
          </cell>
          <cell r="D294">
            <v>20901.099999999999</v>
          </cell>
          <cell r="E294">
            <v>35331.520000000004</v>
          </cell>
          <cell r="F294">
            <v>35331.520000000004</v>
          </cell>
          <cell r="G294">
            <v>2135.75</v>
          </cell>
          <cell r="H294">
            <v>3705.36</v>
          </cell>
          <cell r="I294">
            <v>2436.86</v>
          </cell>
          <cell r="J294">
            <v>3114.83</v>
          </cell>
          <cell r="K294">
            <v>683.48</v>
          </cell>
          <cell r="L294">
            <v>1175.72</v>
          </cell>
          <cell r="M294">
            <v>1946.88</v>
          </cell>
          <cell r="N294">
            <v>1206.98</v>
          </cell>
          <cell r="O294">
            <v>3081.52</v>
          </cell>
          <cell r="P294">
            <v>3298.5</v>
          </cell>
          <cell r="Q294">
            <v>3567.88</v>
          </cell>
        </row>
        <row r="295">
          <cell r="A295" t="str">
            <v>CR07</v>
          </cell>
          <cell r="B295" t="str">
            <v>FACTIBILIDAD DE SERVICIOS NUEVOS</v>
          </cell>
          <cell r="C295">
            <v>67267.66</v>
          </cell>
          <cell r="D295">
            <v>55211.79</v>
          </cell>
          <cell r="E295">
            <v>66414.789999999994</v>
          </cell>
          <cell r="F295">
            <v>66414.789999999994</v>
          </cell>
          <cell r="G295">
            <v>8098.77</v>
          </cell>
          <cell r="H295">
            <v>6984.47</v>
          </cell>
          <cell r="I295">
            <v>-262.92</v>
          </cell>
          <cell r="J295">
            <v>3008.34</v>
          </cell>
          <cell r="K295">
            <v>5606.97</v>
          </cell>
          <cell r="L295">
            <v>907.94</v>
          </cell>
          <cell r="M295">
            <v>9370.2199999999993</v>
          </cell>
          <cell r="N295">
            <v>860.04</v>
          </cell>
          <cell r="O295">
            <v>11096.03</v>
          </cell>
          <cell r="P295">
            <v>3748.29</v>
          </cell>
          <cell r="Q295">
            <v>11435.4</v>
          </cell>
        </row>
        <row r="296">
          <cell r="A296" t="str">
            <v>CR08</v>
          </cell>
          <cell r="B296" t="str">
            <v>MATERIALES Y SUMINISTROS DE PROYECTOS</v>
          </cell>
          <cell r="C296">
            <v>578184.56000000006</v>
          </cell>
          <cell r="D296">
            <v>379329.62</v>
          </cell>
          <cell r="E296">
            <v>582331.9800000001</v>
          </cell>
          <cell r="F296">
            <v>582331.9800000001</v>
          </cell>
          <cell r="G296">
            <v>18655.96</v>
          </cell>
          <cell r="H296">
            <v>42361.3</v>
          </cell>
          <cell r="I296">
            <v>23591.94</v>
          </cell>
          <cell r="J296">
            <v>8925.51</v>
          </cell>
          <cell r="K296">
            <v>9946.57</v>
          </cell>
          <cell r="L296">
            <v>54515.03</v>
          </cell>
          <cell r="M296">
            <v>20847.77</v>
          </cell>
          <cell r="N296">
            <v>31873.47</v>
          </cell>
          <cell r="O296">
            <v>38120.83</v>
          </cell>
          <cell r="P296">
            <v>101738.36</v>
          </cell>
          <cell r="Q296">
            <v>20983.64</v>
          </cell>
        </row>
        <row r="297">
          <cell r="A297" t="str">
            <v>CR09</v>
          </cell>
          <cell r="B297" t="str">
            <v>TASA MUNICIPAL IMPUESTOS POR POSTES</v>
          </cell>
          <cell r="C297">
            <v>6475429.9800000004</v>
          </cell>
          <cell r="D297">
            <v>5339172.93</v>
          </cell>
          <cell r="E297">
            <v>7277757.0300000003</v>
          </cell>
          <cell r="F297">
            <v>7277757.0300000003</v>
          </cell>
          <cell r="G297">
            <v>647171.69999999995</v>
          </cell>
          <cell r="H297">
            <v>653574.77</v>
          </cell>
          <cell r="I297">
            <v>641888.39</v>
          </cell>
          <cell r="J297">
            <v>687350.89</v>
          </cell>
          <cell r="K297">
            <v>665802.84</v>
          </cell>
          <cell r="L297">
            <v>680486.44</v>
          </cell>
          <cell r="M297">
            <v>664664.36</v>
          </cell>
          <cell r="N297">
            <v>671663.1</v>
          </cell>
          <cell r="O297">
            <v>666213.39</v>
          </cell>
          <cell r="P297">
            <v>668416.54</v>
          </cell>
          <cell r="Q297">
            <v>667102.01</v>
          </cell>
        </row>
        <row r="298">
          <cell r="A298" t="str">
            <v>CR10</v>
          </cell>
          <cell r="B298" t="str">
            <v>MATERIALES Y SUMINISTROS PARA SERVICIOS NUEVOS</v>
          </cell>
          <cell r="C298">
            <v>306508.03000000003</v>
          </cell>
          <cell r="D298">
            <v>258874.86</v>
          </cell>
          <cell r="E298">
            <v>264655.81</v>
          </cell>
          <cell r="F298">
            <v>264655.81</v>
          </cell>
          <cell r="G298">
            <v>17238.7</v>
          </cell>
          <cell r="H298">
            <v>27692.07</v>
          </cell>
          <cell r="I298">
            <v>26327.95</v>
          </cell>
          <cell r="J298">
            <v>19768.349999999999</v>
          </cell>
          <cell r="K298">
            <v>9452.08</v>
          </cell>
          <cell r="L298">
            <v>15523.23</v>
          </cell>
          <cell r="M298">
            <v>30957.49</v>
          </cell>
          <cell r="N298">
            <v>19238.88</v>
          </cell>
          <cell r="O298">
            <v>21212.86</v>
          </cell>
          <cell r="P298">
            <v>24898.22</v>
          </cell>
          <cell r="Q298">
            <v>28332.55</v>
          </cell>
        </row>
        <row r="299">
          <cell r="A299" t="str">
            <v>CR11</v>
          </cell>
          <cell r="B299" t="str">
            <v>COSTOS GENERALES POR OBRAS A TERCEROS</v>
          </cell>
          <cell r="C299">
            <v>217808.48</v>
          </cell>
          <cell r="D299">
            <v>145820.21</v>
          </cell>
          <cell r="E299">
            <v>114582.18999999999</v>
          </cell>
          <cell r="F299">
            <v>114582.18999999999</v>
          </cell>
          <cell r="G299">
            <v>230.47</v>
          </cell>
          <cell r="H299">
            <v>255.22</v>
          </cell>
          <cell r="I299">
            <v>3968.15</v>
          </cell>
          <cell r="J299">
            <v>2549.0500000000002</v>
          </cell>
          <cell r="K299">
            <v>2244.29</v>
          </cell>
          <cell r="L299">
            <v>11217.68</v>
          </cell>
          <cell r="M299">
            <v>7301.25</v>
          </cell>
          <cell r="N299">
            <v>3387.94</v>
          </cell>
          <cell r="O299">
            <v>4615.8100000000004</v>
          </cell>
          <cell r="P299">
            <v>4622.2</v>
          </cell>
          <cell r="Q299">
            <v>288.04000000000002</v>
          </cell>
        </row>
        <row r="300">
          <cell r="A300" t="str">
            <v>CR12</v>
          </cell>
          <cell r="B300" t="str">
            <v>ADMINISTRACION DE ARRENDAMIENTO DE POSTES</v>
          </cell>
          <cell r="C300">
            <v>339924.46</v>
          </cell>
          <cell r="D300">
            <v>242010.27</v>
          </cell>
          <cell r="E300">
            <v>274188.66000000003</v>
          </cell>
          <cell r="F300">
            <v>274188.66000000003</v>
          </cell>
          <cell r="G300">
            <v>30554.31</v>
          </cell>
          <cell r="H300">
            <v>29511.37</v>
          </cell>
          <cell r="I300">
            <v>30572.35</v>
          </cell>
          <cell r="J300">
            <v>28036.35</v>
          </cell>
          <cell r="K300">
            <v>11328.22</v>
          </cell>
          <cell r="L300">
            <v>7471.7</v>
          </cell>
          <cell r="M300">
            <v>23175.32</v>
          </cell>
          <cell r="N300">
            <v>11428.8</v>
          </cell>
          <cell r="O300">
            <v>14315.36</v>
          </cell>
          <cell r="P300">
            <v>107620.76</v>
          </cell>
          <cell r="Q300">
            <v>39092.44</v>
          </cell>
        </row>
        <row r="301">
          <cell r="A301" t="str">
            <v>CR13</v>
          </cell>
          <cell r="B301" t="str">
            <v>ELABORACION DE PRESUPUESTOS POR OBRAS TERCEROS</v>
          </cell>
          <cell r="C301">
            <v>103517.43</v>
          </cell>
          <cell r="D301">
            <v>80237.759999999995</v>
          </cell>
          <cell r="E301">
            <v>136801.19</v>
          </cell>
          <cell r="F301">
            <v>136801.19</v>
          </cell>
          <cell r="G301">
            <v>10370.93</v>
          </cell>
          <cell r="H301">
            <v>11931.95</v>
          </cell>
          <cell r="I301">
            <v>10461.39</v>
          </cell>
          <cell r="J301">
            <v>7667.04</v>
          </cell>
          <cell r="K301">
            <v>8226.94</v>
          </cell>
          <cell r="L301">
            <v>5034.96</v>
          </cell>
          <cell r="M301">
            <v>3893.89</v>
          </cell>
          <cell r="N301">
            <v>6701.33</v>
          </cell>
          <cell r="O301">
            <v>5422.93</v>
          </cell>
          <cell r="P301">
            <v>4569.2299999999996</v>
          </cell>
          <cell r="Q301">
            <v>13371.88</v>
          </cell>
        </row>
        <row r="302">
          <cell r="A302" t="str">
            <v>CR14</v>
          </cell>
          <cell r="B302" t="str">
            <v>COSTOS MANTENIMIENTO DE LUMINARIAS DE TERCEROS</v>
          </cell>
          <cell r="C302">
            <v>22015</v>
          </cell>
          <cell r="D302">
            <v>16465</v>
          </cell>
          <cell r="E302">
            <v>20350</v>
          </cell>
          <cell r="F302">
            <v>20350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12950</v>
          </cell>
          <cell r="O302">
            <v>1850</v>
          </cell>
          <cell r="P302">
            <v>1850</v>
          </cell>
          <cell r="Q302">
            <v>0</v>
          </cell>
        </row>
        <row r="303">
          <cell r="A303" t="str">
            <v>GA00</v>
          </cell>
          <cell r="B303" t="str">
            <v>DEPRECIACIONES Y AMORTIZACIONES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GA01</v>
          </cell>
          <cell r="B304" t="str">
            <v>DEPRECIACIONES</v>
          </cell>
          <cell r="C304">
            <v>5495560.75</v>
          </cell>
          <cell r="D304">
            <v>4556646.0999999996</v>
          </cell>
          <cell r="E304">
            <v>5789754.8799999999</v>
          </cell>
          <cell r="F304">
            <v>5789754.8799999999</v>
          </cell>
          <cell r="G304">
            <v>468673.4</v>
          </cell>
          <cell r="H304">
            <v>469392.04</v>
          </cell>
          <cell r="I304">
            <v>471520.82</v>
          </cell>
          <cell r="J304">
            <v>470878.64</v>
          </cell>
          <cell r="K304">
            <v>471272.05</v>
          </cell>
          <cell r="L304">
            <v>472067.99</v>
          </cell>
          <cell r="M304">
            <v>471815.12</v>
          </cell>
          <cell r="N304">
            <v>467527.44</v>
          </cell>
          <cell r="O304">
            <v>467881.82</v>
          </cell>
          <cell r="P304">
            <v>468149.63</v>
          </cell>
          <cell r="Q304">
            <v>470667.07</v>
          </cell>
        </row>
        <row r="305">
          <cell r="A305" t="str">
            <v>GA02</v>
          </cell>
          <cell r="B305" t="str">
            <v>AMORTIZACIONES</v>
          </cell>
          <cell r="C305">
            <v>826658.3</v>
          </cell>
          <cell r="D305">
            <v>665796.81000000006</v>
          </cell>
          <cell r="E305">
            <v>1154412.6199999999</v>
          </cell>
          <cell r="F305">
            <v>1154412.6199999999</v>
          </cell>
          <cell r="G305">
            <v>120397.8</v>
          </cell>
          <cell r="H305">
            <v>121459.56</v>
          </cell>
          <cell r="I305">
            <v>121891.27</v>
          </cell>
          <cell r="J305">
            <v>119743.17</v>
          </cell>
          <cell r="K305">
            <v>119320.78</v>
          </cell>
          <cell r="L305">
            <v>118783.76</v>
          </cell>
          <cell r="M305">
            <v>118760.9</v>
          </cell>
          <cell r="N305">
            <v>118760.91</v>
          </cell>
          <cell r="O305">
            <v>116878.57</v>
          </cell>
          <cell r="P305">
            <v>117287.22</v>
          </cell>
          <cell r="Q305">
            <v>117306.87</v>
          </cell>
        </row>
        <row r="306">
          <cell r="A306" t="str">
            <v>GA03</v>
          </cell>
          <cell r="B306" t="str">
            <v>AMORTIZACION DERECHOS DE USO POR LOCALES</v>
          </cell>
          <cell r="C306">
            <v>0</v>
          </cell>
          <cell r="D306">
            <v>0</v>
          </cell>
          <cell r="G306">
            <v>17512.22</v>
          </cell>
          <cell r="H306">
            <v>17664.91</v>
          </cell>
          <cell r="I306">
            <v>17664.91</v>
          </cell>
          <cell r="J306">
            <v>17664.91</v>
          </cell>
          <cell r="K306">
            <v>17664.91</v>
          </cell>
          <cell r="L306">
            <v>17664.91</v>
          </cell>
          <cell r="M306">
            <v>17664.91</v>
          </cell>
          <cell r="N306">
            <v>17664.91</v>
          </cell>
          <cell r="O306">
            <v>17664.91</v>
          </cell>
          <cell r="P306">
            <v>17664.91</v>
          </cell>
          <cell r="Q306">
            <v>17664.91</v>
          </cell>
        </row>
        <row r="307">
          <cell r="A307" t="str">
            <v>GA04</v>
          </cell>
          <cell r="B307" t="str">
            <v>AMORTIZACIÓN DERECHOS DE USO DE MOBILIARIO Y EQUIPOS</v>
          </cell>
          <cell r="C307">
            <v>0</v>
          </cell>
          <cell r="D307">
            <v>0</v>
          </cell>
          <cell r="G307">
            <v>12906.2</v>
          </cell>
          <cell r="H307">
            <v>12906.2</v>
          </cell>
          <cell r="I307">
            <v>12906.2</v>
          </cell>
          <cell r="J307">
            <v>12906.2</v>
          </cell>
          <cell r="K307">
            <v>12906.2</v>
          </cell>
          <cell r="L307">
            <v>12906.2</v>
          </cell>
          <cell r="M307">
            <v>12906.2</v>
          </cell>
          <cell r="N307">
            <v>12906.2</v>
          </cell>
          <cell r="O307">
            <v>12906.2</v>
          </cell>
          <cell r="P307">
            <v>12906.2</v>
          </cell>
          <cell r="Q307">
            <v>12906.2</v>
          </cell>
        </row>
        <row r="308">
          <cell r="A308" t="str">
            <v>GA06</v>
          </cell>
          <cell r="B308" t="str">
            <v>AMORTIZACIÓN DERECHOS DE USO DE PEAJES PASO DE LINEAS</v>
          </cell>
          <cell r="C308">
            <v>0</v>
          </cell>
          <cell r="D308">
            <v>0</v>
          </cell>
          <cell r="G308">
            <v>1548</v>
          </cell>
          <cell r="H308">
            <v>1548</v>
          </cell>
          <cell r="I308">
            <v>1548</v>
          </cell>
          <cell r="J308">
            <v>1548</v>
          </cell>
          <cell r="K308">
            <v>1548</v>
          </cell>
          <cell r="L308">
            <v>1541.07</v>
          </cell>
          <cell r="M308">
            <v>1541.07</v>
          </cell>
          <cell r="N308">
            <v>1541.07</v>
          </cell>
          <cell r="O308">
            <v>1541.07</v>
          </cell>
          <cell r="P308">
            <v>1541.07</v>
          </cell>
          <cell r="Q308">
            <v>1541.07</v>
          </cell>
        </row>
        <row r="309">
          <cell r="A309" t="str">
            <v>GA07</v>
          </cell>
          <cell r="B309" t="str">
            <v>AMORTIZACION DERECHOS DE USO ARRENDAMIENTO DE BAHIAS</v>
          </cell>
          <cell r="C309">
            <v>0</v>
          </cell>
          <cell r="D309">
            <v>0</v>
          </cell>
          <cell r="G309">
            <v>43960.7</v>
          </cell>
          <cell r="H309">
            <v>43960.7</v>
          </cell>
          <cell r="I309">
            <v>43960.7</v>
          </cell>
          <cell r="J309">
            <v>43960.7</v>
          </cell>
          <cell r="K309">
            <v>43960.7</v>
          </cell>
          <cell r="L309">
            <v>43960.7</v>
          </cell>
          <cell r="M309">
            <v>43960.7</v>
          </cell>
          <cell r="N309">
            <v>43960.7</v>
          </cell>
          <cell r="O309">
            <v>43960.7</v>
          </cell>
          <cell r="P309">
            <v>43960.7</v>
          </cell>
          <cell r="Q309">
            <v>43960.7</v>
          </cell>
        </row>
        <row r="310">
          <cell r="A310" t="str">
            <v>GA08</v>
          </cell>
          <cell r="B310" t="str">
            <v>AMORTIZACIÓN DERECHOS DE USO ALOJAMIENTO DE PLATAFORMA TECNOLÓGICA</v>
          </cell>
          <cell r="C310">
            <v>0</v>
          </cell>
          <cell r="D310">
            <v>0</v>
          </cell>
          <cell r="G310">
            <v>3860.23</v>
          </cell>
          <cell r="H310">
            <v>3860.23</v>
          </cell>
          <cell r="I310">
            <v>3860.23</v>
          </cell>
          <cell r="J310">
            <v>3860.23</v>
          </cell>
          <cell r="K310">
            <v>3860.23</v>
          </cell>
          <cell r="L310">
            <v>3860.23</v>
          </cell>
          <cell r="M310">
            <v>3860.23</v>
          </cell>
          <cell r="N310">
            <v>3860.23</v>
          </cell>
          <cell r="O310">
            <v>3860.23</v>
          </cell>
          <cell r="P310">
            <v>3860.23</v>
          </cell>
          <cell r="Q310">
            <v>3860.24</v>
          </cell>
        </row>
        <row r="311">
          <cell r="A311" t="str">
            <v>GC00</v>
          </cell>
          <cell r="B311" t="str">
            <v>GASTOS POR COMPENSACIONES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 t="str">
            <v>GC01</v>
          </cell>
          <cell r="B312" t="str">
            <v>COMPENSACIONES DE ENERGIA NO SERVIDA</v>
          </cell>
          <cell r="C312">
            <v>561095.63</v>
          </cell>
          <cell r="D312">
            <v>378130.56</v>
          </cell>
          <cell r="E312">
            <v>384609.92</v>
          </cell>
          <cell r="F312">
            <v>384609.92</v>
          </cell>
          <cell r="G312">
            <v>16528.22</v>
          </cell>
          <cell r="H312">
            <v>25583.29</v>
          </cell>
          <cell r="I312">
            <v>20163.349999999999</v>
          </cell>
          <cell r="J312">
            <v>25723.45</v>
          </cell>
          <cell r="K312">
            <v>23644.2</v>
          </cell>
          <cell r="L312">
            <v>34709.54</v>
          </cell>
          <cell r="M312">
            <v>27231.74</v>
          </cell>
          <cell r="N312">
            <v>34362.660000000003</v>
          </cell>
          <cell r="O312">
            <v>20542.66</v>
          </cell>
          <cell r="P312">
            <v>23208.12</v>
          </cell>
          <cell r="Q312">
            <v>40313.279999999999</v>
          </cell>
        </row>
        <row r="313">
          <cell r="A313" t="str">
            <v>GC02</v>
          </cell>
          <cell r="B313" t="str">
            <v>INCUMPLIMIENTO TECNICOS (CALIDAD SERVICIO)</v>
          </cell>
          <cell r="C313">
            <v>-151438.09</v>
          </cell>
          <cell r="D313">
            <v>62161.16</v>
          </cell>
          <cell r="E313">
            <v>76481.8</v>
          </cell>
          <cell r="F313">
            <v>76481.8</v>
          </cell>
          <cell r="G313">
            <v>826.7</v>
          </cell>
          <cell r="H313">
            <v>0</v>
          </cell>
          <cell r="I313">
            <v>0</v>
          </cell>
          <cell r="J313">
            <v>0</v>
          </cell>
          <cell r="K313">
            <v>6464.36</v>
          </cell>
          <cell r="L313">
            <v>1239.3399999999999</v>
          </cell>
          <cell r="M313">
            <v>7170.86</v>
          </cell>
          <cell r="N313">
            <v>7191.89</v>
          </cell>
          <cell r="O313">
            <v>6565.8</v>
          </cell>
          <cell r="P313">
            <v>13224.69</v>
          </cell>
          <cell r="Q313">
            <v>22636.94</v>
          </cell>
        </row>
        <row r="314">
          <cell r="A314" t="str">
            <v>GC03</v>
          </cell>
          <cell r="B314" t="str">
            <v>INCUMPLIMIENTO TECNICO (CALIDAD PRODUCTO)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GC04</v>
          </cell>
          <cell r="B315" t="str">
            <v>PRECISION DE EQUIPOS DE MEDICION</v>
          </cell>
          <cell r="C315">
            <v>74892.800000000003</v>
          </cell>
          <cell r="D315">
            <v>212157.83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GC05</v>
          </cell>
          <cell r="B316" t="str">
            <v>INCUMPLIMIENTO TECNICO-COMERCIALES</v>
          </cell>
          <cell r="C316">
            <v>66623.27</v>
          </cell>
          <cell r="D316">
            <v>61993.01</v>
          </cell>
          <cell r="E316">
            <v>48203.409999999996</v>
          </cell>
          <cell r="F316">
            <v>48203.409999999996</v>
          </cell>
          <cell r="G316">
            <v>2805.99</v>
          </cell>
          <cell r="H316">
            <v>5889.1</v>
          </cell>
          <cell r="I316">
            <v>16279.06</v>
          </cell>
          <cell r="J316">
            <v>94.42</v>
          </cell>
          <cell r="K316">
            <v>8229.0499999999993</v>
          </cell>
          <cell r="L316">
            <v>37836.61</v>
          </cell>
          <cell r="M316">
            <v>32467.63</v>
          </cell>
          <cell r="N316">
            <v>27871.14</v>
          </cell>
          <cell r="O316">
            <v>77525.17</v>
          </cell>
          <cell r="P316">
            <v>117780</v>
          </cell>
          <cell r="Q316">
            <v>88369.21</v>
          </cell>
        </row>
        <row r="317">
          <cell r="A317" t="str">
            <v>GC06</v>
          </cell>
          <cell r="B317" t="str">
            <v>COMPENSANCIONES A CLIENTES</v>
          </cell>
          <cell r="C317">
            <v>2294391.83</v>
          </cell>
          <cell r="D317">
            <v>2274238.77</v>
          </cell>
          <cell r="E317">
            <v>58202.450000000004</v>
          </cell>
          <cell r="F317">
            <v>58202.450000000004</v>
          </cell>
          <cell r="G317">
            <v>127.15</v>
          </cell>
          <cell r="H317">
            <v>-700.08</v>
          </cell>
          <cell r="I317">
            <v>918.7</v>
          </cell>
          <cell r="J317">
            <v>60.35</v>
          </cell>
          <cell r="K317">
            <v>21.09</v>
          </cell>
          <cell r="L317">
            <v>19.760000000000002</v>
          </cell>
          <cell r="M317">
            <v>-51852.42</v>
          </cell>
          <cell r="N317">
            <v>107.65</v>
          </cell>
          <cell r="O317">
            <v>237.84</v>
          </cell>
          <cell r="P317">
            <v>82.31</v>
          </cell>
          <cell r="Q317">
            <v>1350.68</v>
          </cell>
        </row>
        <row r="318">
          <cell r="A318" t="str">
            <v>GC07</v>
          </cell>
          <cell r="B318" t="str">
            <v>INCUMPLIMIENTO TECNICO (REGULACION DE TENSION)</v>
          </cell>
          <cell r="C318">
            <v>34844.14</v>
          </cell>
          <cell r="D318">
            <v>34844.14</v>
          </cell>
          <cell r="E318">
            <v>5043.2300000000005</v>
          </cell>
          <cell r="F318">
            <v>5043.2300000000005</v>
          </cell>
          <cell r="G318">
            <v>581</v>
          </cell>
          <cell r="H318">
            <v>485.62</v>
          </cell>
          <cell r="I318">
            <v>0</v>
          </cell>
          <cell r="J318">
            <v>0</v>
          </cell>
          <cell r="K318">
            <v>3720.7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-4787.32</v>
          </cell>
          <cell r="Q318">
            <v>0</v>
          </cell>
        </row>
        <row r="319">
          <cell r="A319" t="str">
            <v>GE00</v>
          </cell>
          <cell r="B319" t="str">
            <v>ESTIMACION PARA CUENTAS INCOBRABLES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 t="str">
            <v>GE01</v>
          </cell>
          <cell r="B320" t="str">
            <v>ESTIMACION PARA CUENTAS INCOBRABLES</v>
          </cell>
          <cell r="C320">
            <v>289725.59999999998</v>
          </cell>
          <cell r="D320">
            <v>238497.75</v>
          </cell>
          <cell r="E320">
            <v>511914.68</v>
          </cell>
          <cell r="F320">
            <v>511914.68</v>
          </cell>
          <cell r="G320">
            <v>128670.79</v>
          </cell>
          <cell r="H320">
            <v>167722.26</v>
          </cell>
          <cell r="I320">
            <v>-120881.53</v>
          </cell>
          <cell r="J320">
            <v>227318.39999999999</v>
          </cell>
          <cell r="K320">
            <v>-122421.32</v>
          </cell>
          <cell r="L320">
            <v>255423.13</v>
          </cell>
          <cell r="M320">
            <v>252091.76</v>
          </cell>
          <cell r="N320">
            <v>868144.89</v>
          </cell>
          <cell r="O320">
            <v>-65803.820000000007</v>
          </cell>
          <cell r="P320">
            <v>263562.13</v>
          </cell>
          <cell r="Q320">
            <v>252049.65</v>
          </cell>
        </row>
        <row r="321">
          <cell r="A321" t="str">
            <v>GE02</v>
          </cell>
          <cell r="B321" t="str">
            <v>ESTIMACION POR OBSOLESCENCIA INVENTARIOS</v>
          </cell>
          <cell r="C321">
            <v>12579.5</v>
          </cell>
          <cell r="D321">
            <v>0</v>
          </cell>
          <cell r="E321">
            <v>54433.25</v>
          </cell>
          <cell r="F321">
            <v>54433.25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 t="str">
            <v>GF00</v>
          </cell>
          <cell r="B322" t="str">
            <v>GASTOS FINANCIEROS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GF01</v>
          </cell>
          <cell r="B323" t="str">
            <v>COMISIONES BANCARIAS</v>
          </cell>
          <cell r="C323">
            <v>17356.099999999999</v>
          </cell>
          <cell r="D323">
            <v>15418.62</v>
          </cell>
          <cell r="E323">
            <v>22675.42</v>
          </cell>
          <cell r="F323">
            <v>22675.42</v>
          </cell>
          <cell r="G323">
            <v>1251.49</v>
          </cell>
          <cell r="H323">
            <v>1251.49</v>
          </cell>
          <cell r="I323">
            <v>1227.94</v>
          </cell>
          <cell r="J323">
            <v>1202.56</v>
          </cell>
          <cell r="K323">
            <v>1202.56</v>
          </cell>
          <cell r="L323">
            <v>1193.48</v>
          </cell>
          <cell r="M323">
            <v>725.46</v>
          </cell>
          <cell r="N323">
            <v>743.46</v>
          </cell>
          <cell r="O323">
            <v>5595.22</v>
          </cell>
          <cell r="P323">
            <v>5581.89</v>
          </cell>
          <cell r="Q323">
            <v>5542.54</v>
          </cell>
        </row>
        <row r="324">
          <cell r="A324" t="str">
            <v>GF02</v>
          </cell>
          <cell r="B324" t="str">
            <v>INTERESES SOBRE GARANTIAS</v>
          </cell>
          <cell r="C324">
            <v>151976.53</v>
          </cell>
          <cell r="D324">
            <v>121163.65</v>
          </cell>
          <cell r="E324">
            <v>158322.24000000002</v>
          </cell>
          <cell r="F324">
            <v>158322.24000000002</v>
          </cell>
          <cell r="G324">
            <v>14974.66</v>
          </cell>
          <cell r="H324">
            <v>13713.4</v>
          </cell>
          <cell r="I324">
            <v>13977.18</v>
          </cell>
          <cell r="J324">
            <v>14244.86</v>
          </cell>
          <cell r="K324">
            <v>15037.28</v>
          </cell>
          <cell r="L324">
            <v>15178.09</v>
          </cell>
          <cell r="M324">
            <v>15217.78</v>
          </cell>
          <cell r="N324">
            <v>15347.94</v>
          </cell>
          <cell r="O324">
            <v>14105.64</v>
          </cell>
          <cell r="P324">
            <v>14673.27</v>
          </cell>
          <cell r="Q324">
            <v>14031.5</v>
          </cell>
        </row>
        <row r="325">
          <cell r="A325" t="str">
            <v>GF03</v>
          </cell>
          <cell r="B325" t="str">
            <v>INTERESES SOBRE PTMOS. CIAS. RELACIONADA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GF04</v>
          </cell>
          <cell r="B326" t="str">
            <v>INTERESES SOBRE PRESTAMOS BANCARIOS</v>
          </cell>
          <cell r="C326">
            <v>1818690.05</v>
          </cell>
          <cell r="D326">
            <v>1511924.23</v>
          </cell>
          <cell r="E326">
            <v>1971796.49</v>
          </cell>
          <cell r="F326">
            <v>1971796.49</v>
          </cell>
          <cell r="G326">
            <v>129119.14</v>
          </cell>
          <cell r="H326">
            <v>119811.55</v>
          </cell>
          <cell r="I326">
            <v>122058.41</v>
          </cell>
          <cell r="J326">
            <v>112493.95</v>
          </cell>
          <cell r="K326">
            <v>113799.11</v>
          </cell>
          <cell r="L326">
            <v>94959.48</v>
          </cell>
          <cell r="M326">
            <v>96707</v>
          </cell>
          <cell r="N326">
            <v>107713.24</v>
          </cell>
          <cell r="O326">
            <v>147299.37</v>
          </cell>
          <cell r="P326">
            <v>170097.29</v>
          </cell>
          <cell r="Q326">
            <v>155391.67000000001</v>
          </cell>
        </row>
        <row r="327">
          <cell r="A327" t="str">
            <v>GF05</v>
          </cell>
          <cell r="B327" t="str">
            <v>INTERESES POR MORA</v>
          </cell>
          <cell r="C327">
            <v>578605.06999999995</v>
          </cell>
          <cell r="D327">
            <v>369324.63</v>
          </cell>
          <cell r="E327">
            <v>4434.55</v>
          </cell>
          <cell r="F327">
            <v>4434.55</v>
          </cell>
          <cell r="G327">
            <v>52.53</v>
          </cell>
          <cell r="H327">
            <v>0</v>
          </cell>
          <cell r="I327">
            <v>325.26</v>
          </cell>
          <cell r="J327">
            <v>13.11</v>
          </cell>
          <cell r="K327">
            <v>12.68</v>
          </cell>
          <cell r="L327">
            <v>112.37</v>
          </cell>
          <cell r="M327">
            <v>0.74</v>
          </cell>
          <cell r="N327">
            <v>4.91</v>
          </cell>
          <cell r="O327">
            <v>0.83</v>
          </cell>
          <cell r="P327">
            <v>505.45</v>
          </cell>
          <cell r="Q327">
            <v>281.32</v>
          </cell>
        </row>
        <row r="328">
          <cell r="A328" t="str">
            <v>GF06</v>
          </cell>
          <cell r="B328" t="str">
            <v>COMISIONES BANCARIAS POR INVERSION</v>
          </cell>
          <cell r="C328">
            <v>4433.17</v>
          </cell>
          <cell r="D328">
            <v>3914.04</v>
          </cell>
          <cell r="E328">
            <v>5111.4799999999996</v>
          </cell>
          <cell r="F328">
            <v>5111.4799999999996</v>
          </cell>
          <cell r="G328">
            <v>0</v>
          </cell>
          <cell r="H328">
            <v>49.57</v>
          </cell>
          <cell r="I328">
            <v>280.99</v>
          </cell>
          <cell r="J328">
            <v>6.25</v>
          </cell>
          <cell r="K328">
            <v>-65.86</v>
          </cell>
          <cell r="L328">
            <v>95.31</v>
          </cell>
          <cell r="M328">
            <v>3845.2</v>
          </cell>
          <cell r="N328">
            <v>82.16</v>
          </cell>
          <cell r="O328">
            <v>91.67</v>
          </cell>
          <cell r="P328">
            <v>45.19</v>
          </cell>
          <cell r="Q328">
            <v>5.05</v>
          </cell>
        </row>
        <row r="329">
          <cell r="A329" t="str">
            <v>GF07</v>
          </cell>
          <cell r="B329" t="str">
            <v>INTERESES SOBRE TITULOS EMITIDOS</v>
          </cell>
          <cell r="C329">
            <v>1057484.6599999999</v>
          </cell>
          <cell r="D329">
            <v>880748.03</v>
          </cell>
          <cell r="E329">
            <v>1099244.1399999999</v>
          </cell>
          <cell r="F329">
            <v>1099244.1399999999</v>
          </cell>
          <cell r="G329">
            <v>90431.96</v>
          </cell>
          <cell r="H329">
            <v>84872.47</v>
          </cell>
          <cell r="I329">
            <v>90434.73</v>
          </cell>
          <cell r="J329">
            <v>86718.68</v>
          </cell>
          <cell r="K329">
            <v>88157.75</v>
          </cell>
          <cell r="L329">
            <v>86721.47</v>
          </cell>
          <cell r="M329">
            <v>89590.41</v>
          </cell>
          <cell r="N329">
            <v>45901.63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GF08</v>
          </cell>
          <cell r="B330" t="str">
            <v>OTROS GASTOS RELACIONADOS POR PRESTAMOS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 t="str">
            <v>GF09</v>
          </cell>
          <cell r="B331" t="str">
            <v>ARRENDAMIENTO DE LOCALES</v>
          </cell>
          <cell r="C331">
            <v>0</v>
          </cell>
          <cell r="D331">
            <v>0</v>
          </cell>
          <cell r="G331">
            <v>4598.9799999999996</v>
          </cell>
          <cell r="H331">
            <v>4516.09</v>
          </cell>
          <cell r="I331">
            <v>4432.78</v>
          </cell>
          <cell r="J331">
            <v>4349.03</v>
          </cell>
          <cell r="K331">
            <v>4264.84</v>
          </cell>
          <cell r="L331">
            <v>4180.22</v>
          </cell>
          <cell r="M331">
            <v>4095.16</v>
          </cell>
          <cell r="N331">
            <v>4009.66</v>
          </cell>
          <cell r="O331">
            <v>3923.72</v>
          </cell>
          <cell r="P331">
            <v>3837.32</v>
          </cell>
          <cell r="Q331">
            <v>3750.48</v>
          </cell>
        </row>
        <row r="332">
          <cell r="A332" t="str">
            <v>GF10</v>
          </cell>
          <cell r="B332" t="str">
            <v>ARRENDAMIENTO DE MOBILIARIO Y EQUIPOS</v>
          </cell>
          <cell r="C332">
            <v>0</v>
          </cell>
          <cell r="D332">
            <v>0</v>
          </cell>
          <cell r="G332">
            <v>3312.19</v>
          </cell>
          <cell r="H332">
            <v>3251.25</v>
          </cell>
          <cell r="I332">
            <v>3190</v>
          </cell>
          <cell r="J332">
            <v>3128.42</v>
          </cell>
          <cell r="K332">
            <v>3066.52</v>
          </cell>
          <cell r="L332">
            <v>3004.31</v>
          </cell>
          <cell r="M332">
            <v>2941.76</v>
          </cell>
          <cell r="N332">
            <v>2878.9</v>
          </cell>
          <cell r="O332">
            <v>2815.71</v>
          </cell>
          <cell r="P332">
            <v>2752.19</v>
          </cell>
          <cell r="Q332">
            <v>2688.34</v>
          </cell>
        </row>
        <row r="333">
          <cell r="A333" t="str">
            <v>GF11</v>
          </cell>
          <cell r="B333" t="str">
            <v>ARRENDAMIENTO DE PEAJES PASO DE LINEAS</v>
          </cell>
          <cell r="C333">
            <v>0</v>
          </cell>
          <cell r="D333">
            <v>0</v>
          </cell>
          <cell r="G333">
            <v>1458.9</v>
          </cell>
          <cell r="H333">
            <v>1453.57</v>
          </cell>
          <cell r="I333">
            <v>1448.22</v>
          </cell>
          <cell r="J333">
            <v>1442.84</v>
          </cell>
          <cell r="K333">
            <v>1431.26</v>
          </cell>
          <cell r="L333">
            <v>1384.07</v>
          </cell>
          <cell r="M333">
            <v>1420.39</v>
          </cell>
          <cell r="N333">
            <v>1414.92</v>
          </cell>
          <cell r="O333">
            <v>1409.41</v>
          </cell>
          <cell r="P333">
            <v>1403.87</v>
          </cell>
          <cell r="Q333">
            <v>1398.3</v>
          </cell>
        </row>
        <row r="334">
          <cell r="A334" t="str">
            <v>GF12</v>
          </cell>
          <cell r="B334" t="str">
            <v>ARRENDAMIENTO DE BAHIAS</v>
          </cell>
          <cell r="C334">
            <v>0</v>
          </cell>
          <cell r="D334">
            <v>0</v>
          </cell>
          <cell r="G334">
            <v>41053.839999999997</v>
          </cell>
          <cell r="H334">
            <v>40904</v>
          </cell>
          <cell r="I334">
            <v>40753.339999999997</v>
          </cell>
          <cell r="J334">
            <v>40601.870000000003</v>
          </cell>
          <cell r="K334">
            <v>40449.56</v>
          </cell>
          <cell r="L334">
            <v>40296.42</v>
          </cell>
          <cell r="M334">
            <v>44930.29</v>
          </cell>
          <cell r="N334">
            <v>39987.64</v>
          </cell>
          <cell r="O334">
            <v>39831.980000000003</v>
          </cell>
          <cell r="P334">
            <v>39675.47</v>
          </cell>
          <cell r="Q334">
            <v>39518.11</v>
          </cell>
        </row>
        <row r="335">
          <cell r="A335" t="str">
            <v>GF13</v>
          </cell>
          <cell r="B335" t="str">
            <v>ALOJAMIENTO DE PLATAFORMA TECNOLÓGICA</v>
          </cell>
          <cell r="C335">
            <v>0</v>
          </cell>
          <cell r="D335">
            <v>0</v>
          </cell>
          <cell r="G335">
            <v>990.2</v>
          </cell>
          <cell r="H335">
            <v>971.98</v>
          </cell>
          <cell r="I335">
            <v>953.66</v>
          </cell>
          <cell r="J335">
            <v>935.26</v>
          </cell>
          <cell r="K335">
            <v>916.75</v>
          </cell>
          <cell r="L335">
            <v>898.15</v>
          </cell>
          <cell r="M335">
            <v>879.45</v>
          </cell>
          <cell r="N335">
            <v>860.66</v>
          </cell>
          <cell r="O335">
            <v>841.77</v>
          </cell>
          <cell r="P335">
            <v>822.78</v>
          </cell>
          <cell r="Q335">
            <v>803.69</v>
          </cell>
        </row>
        <row r="336">
          <cell r="A336" t="str">
            <v>GG00</v>
          </cell>
          <cell r="B336" t="str">
            <v>GASTOS GENERALES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GG01</v>
          </cell>
          <cell r="B337" t="str">
            <v>CONTRIBUCIONES DE RSE</v>
          </cell>
          <cell r="C337">
            <v>215828.25</v>
          </cell>
          <cell r="D337">
            <v>204159.01</v>
          </cell>
          <cell r="E337">
            <v>174194.15</v>
          </cell>
          <cell r="F337">
            <v>174194.15</v>
          </cell>
          <cell r="G337">
            <v>266.14999999999998</v>
          </cell>
          <cell r="H337">
            <v>349.64</v>
          </cell>
          <cell r="I337">
            <v>46899.99</v>
          </cell>
          <cell r="J337">
            <v>-2284.5700000000002</v>
          </cell>
          <cell r="K337">
            <v>2266.02</v>
          </cell>
          <cell r="L337">
            <v>6981.48</v>
          </cell>
          <cell r="M337">
            <v>195.92</v>
          </cell>
          <cell r="N337">
            <v>220.6</v>
          </cell>
          <cell r="O337">
            <v>3227.68</v>
          </cell>
          <cell r="P337">
            <v>9305.56</v>
          </cell>
          <cell r="Q337">
            <v>274.92</v>
          </cell>
        </row>
        <row r="338">
          <cell r="A338" t="str">
            <v>GG02</v>
          </cell>
          <cell r="B338" t="str">
            <v>IMPUESTOS MUNICIPALES</v>
          </cell>
          <cell r="C338">
            <v>906419.39</v>
          </cell>
          <cell r="D338">
            <v>770528.04</v>
          </cell>
          <cell r="E338">
            <v>921215.97000000009</v>
          </cell>
          <cell r="F338">
            <v>921215.97000000009</v>
          </cell>
          <cell r="G338">
            <v>79257.48</v>
          </cell>
          <cell r="H338">
            <v>82052.37</v>
          </cell>
          <cell r="I338">
            <v>77730.899999999994</v>
          </cell>
          <cell r="J338">
            <v>75204.83</v>
          </cell>
          <cell r="K338">
            <v>76087.31</v>
          </cell>
          <cell r="L338">
            <v>72502.77</v>
          </cell>
          <cell r="M338">
            <v>71870.14</v>
          </cell>
          <cell r="N338">
            <v>69790.14</v>
          </cell>
          <cell r="O338">
            <v>70751.45</v>
          </cell>
          <cell r="P338">
            <v>68008.320000000007</v>
          </cell>
          <cell r="Q338">
            <v>101174.94</v>
          </cell>
        </row>
        <row r="339">
          <cell r="A339" t="str">
            <v>GG03</v>
          </cell>
          <cell r="B339" t="str">
            <v>PUBLICIDAD INSTITUCIONAL</v>
          </cell>
          <cell r="C339">
            <v>129987.67</v>
          </cell>
          <cell r="D339">
            <v>111278.88</v>
          </cell>
          <cell r="E339">
            <v>217137.43</v>
          </cell>
          <cell r="F339">
            <v>217137.43</v>
          </cell>
          <cell r="G339">
            <v>5001.67</v>
          </cell>
          <cell r="H339">
            <v>23328.15</v>
          </cell>
          <cell r="I339">
            <v>35131.25</v>
          </cell>
          <cell r="J339">
            <v>1644.2</v>
          </cell>
          <cell r="K339">
            <v>10079.82</v>
          </cell>
          <cell r="L339">
            <v>5180</v>
          </cell>
          <cell r="M339">
            <v>10310</v>
          </cell>
          <cell r="N339">
            <v>2871</v>
          </cell>
          <cell r="O339">
            <v>4514</v>
          </cell>
          <cell r="P339">
            <v>3185.1</v>
          </cell>
          <cell r="Q339">
            <v>3450.29</v>
          </cell>
        </row>
        <row r="340">
          <cell r="A340" t="str">
            <v>GG04</v>
          </cell>
          <cell r="B340" t="str">
            <v>SUSCRIPCIONES Y MEMBRESÍAS</v>
          </cell>
          <cell r="C340">
            <v>64005.96</v>
          </cell>
          <cell r="D340">
            <v>56581.7</v>
          </cell>
          <cell r="E340">
            <v>40314.81</v>
          </cell>
          <cell r="F340">
            <v>40314.81</v>
          </cell>
          <cell r="G340">
            <v>5520.44</v>
          </cell>
          <cell r="H340">
            <v>2442.98</v>
          </cell>
          <cell r="I340">
            <v>2817.08</v>
          </cell>
          <cell r="J340">
            <v>1494.85</v>
          </cell>
          <cell r="K340">
            <v>1664.69</v>
          </cell>
          <cell r="L340">
            <v>7819.71</v>
          </cell>
          <cell r="M340">
            <v>2871.44</v>
          </cell>
          <cell r="N340">
            <v>5302.13</v>
          </cell>
          <cell r="O340">
            <v>5106.3599999999997</v>
          </cell>
          <cell r="P340">
            <v>3610.02</v>
          </cell>
          <cell r="Q340">
            <v>3269.79</v>
          </cell>
        </row>
        <row r="341">
          <cell r="A341" t="str">
            <v>GG05</v>
          </cell>
          <cell r="B341" t="str">
            <v>GASTOS LEGALES</v>
          </cell>
          <cell r="C341">
            <v>18209.22</v>
          </cell>
          <cell r="D341">
            <v>13339.88</v>
          </cell>
          <cell r="E341">
            <v>16951.519999999997</v>
          </cell>
          <cell r="F341">
            <v>16951.519999999997</v>
          </cell>
          <cell r="G341">
            <v>12418.5</v>
          </cell>
          <cell r="H341">
            <v>323.2</v>
          </cell>
          <cell r="I341">
            <v>0</v>
          </cell>
          <cell r="J341">
            <v>0</v>
          </cell>
          <cell r="K341">
            <v>49.4</v>
          </cell>
          <cell r="L341">
            <v>0</v>
          </cell>
          <cell r="M341">
            <v>104.31</v>
          </cell>
          <cell r="N341">
            <v>12</v>
          </cell>
          <cell r="O341">
            <v>0</v>
          </cell>
          <cell r="P341">
            <v>0</v>
          </cell>
          <cell r="Q341">
            <v>51.2</v>
          </cell>
        </row>
        <row r="342">
          <cell r="A342" t="str">
            <v>GG06</v>
          </cell>
          <cell r="B342" t="str">
            <v>ATENCIONES A ACCIONISTAS</v>
          </cell>
          <cell r="C342">
            <v>4108.5</v>
          </cell>
          <cell r="D342">
            <v>4108.5</v>
          </cell>
          <cell r="E342">
            <v>6087.17</v>
          </cell>
          <cell r="F342">
            <v>6087.17</v>
          </cell>
          <cell r="G342">
            <v>0</v>
          </cell>
          <cell r="H342">
            <v>0</v>
          </cell>
          <cell r="I342">
            <v>1725</v>
          </cell>
          <cell r="J342">
            <v>0</v>
          </cell>
          <cell r="K342">
            <v>0</v>
          </cell>
          <cell r="L342">
            <v>11.12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GG07</v>
          </cell>
          <cell r="B343" t="str">
            <v>ATENCIONES A EJECUTIVOS EXTRANJEROS</v>
          </cell>
          <cell r="C343">
            <v>18419.37</v>
          </cell>
          <cell r="D343">
            <v>18074.439999999999</v>
          </cell>
          <cell r="E343">
            <v>6395.4199999999992</v>
          </cell>
          <cell r="F343">
            <v>6395.4199999999992</v>
          </cell>
          <cell r="G343">
            <v>16220.38</v>
          </cell>
          <cell r="H343">
            <v>6761.31</v>
          </cell>
          <cell r="I343">
            <v>21980.240000000002</v>
          </cell>
          <cell r="J343">
            <v>12468.75</v>
          </cell>
          <cell r="K343">
            <v>4593.75</v>
          </cell>
          <cell r="L343">
            <v>27692.39</v>
          </cell>
          <cell r="M343">
            <v>6499.04</v>
          </cell>
          <cell r="N343">
            <v>1877.6</v>
          </cell>
          <cell r="O343">
            <v>0</v>
          </cell>
          <cell r="P343">
            <v>0</v>
          </cell>
          <cell r="Q343">
            <v>0</v>
          </cell>
        </row>
        <row r="344">
          <cell r="A344" t="str">
            <v>GG08</v>
          </cell>
          <cell r="B344" t="str">
            <v>ATENCIONES A TERCEROS</v>
          </cell>
          <cell r="C344">
            <v>33983.120000000003</v>
          </cell>
          <cell r="D344">
            <v>30233.67</v>
          </cell>
          <cell r="E344">
            <v>31156.529999999995</v>
          </cell>
          <cell r="F344">
            <v>31156.529999999995</v>
          </cell>
          <cell r="G344">
            <v>2621.83</v>
          </cell>
          <cell r="H344">
            <v>3588.78</v>
          </cell>
          <cell r="I344">
            <v>1564.01</v>
          </cell>
          <cell r="J344">
            <v>143.69999999999999</v>
          </cell>
          <cell r="K344">
            <v>0</v>
          </cell>
          <cell r="L344">
            <v>159.5</v>
          </cell>
          <cell r="M344">
            <v>51.49</v>
          </cell>
          <cell r="N344">
            <v>9.48</v>
          </cell>
          <cell r="O344">
            <v>103.37</v>
          </cell>
          <cell r="P344">
            <v>27.28</v>
          </cell>
          <cell r="Q344">
            <v>10</v>
          </cell>
        </row>
        <row r="345">
          <cell r="A345" t="str">
            <v>GG09</v>
          </cell>
          <cell r="B345" t="str">
            <v>QUEMA DE APARATOS ELECTRICOS</v>
          </cell>
          <cell r="C345">
            <v>-12993.29</v>
          </cell>
          <cell r="D345">
            <v>-16195.67</v>
          </cell>
          <cell r="E345">
            <v>69559.81</v>
          </cell>
          <cell r="F345">
            <v>69559.81</v>
          </cell>
          <cell r="G345">
            <v>1636.51</v>
          </cell>
          <cell r="H345">
            <v>629.54</v>
          </cell>
          <cell r="I345">
            <v>43766.01</v>
          </cell>
          <cell r="J345">
            <v>0</v>
          </cell>
          <cell r="K345">
            <v>40.04</v>
          </cell>
          <cell r="L345">
            <v>-39380</v>
          </cell>
          <cell r="M345">
            <v>0</v>
          </cell>
          <cell r="N345">
            <v>1023.78</v>
          </cell>
          <cell r="O345">
            <v>4903.8900000000003</v>
          </cell>
          <cell r="P345">
            <v>325</v>
          </cell>
          <cell r="Q345">
            <v>-9936.7000000000007</v>
          </cell>
        </row>
        <row r="346">
          <cell r="A346" t="str">
            <v>GG10</v>
          </cell>
          <cell r="B346" t="str">
            <v>MULTAS</v>
          </cell>
          <cell r="C346">
            <v>8450.2000000000007</v>
          </cell>
          <cell r="D346">
            <v>3463.46</v>
          </cell>
          <cell r="E346">
            <v>6938.369999999999</v>
          </cell>
          <cell r="F346">
            <v>6938.369999999999</v>
          </cell>
          <cell r="G346">
            <v>536.79999999999995</v>
          </cell>
          <cell r="H346">
            <v>0</v>
          </cell>
          <cell r="I346">
            <v>1156.8499999999999</v>
          </cell>
          <cell r="J346">
            <v>28.85</v>
          </cell>
          <cell r="K346">
            <v>28.01</v>
          </cell>
          <cell r="L346">
            <v>426.97</v>
          </cell>
          <cell r="M346">
            <v>24.73</v>
          </cell>
          <cell r="N346">
            <v>22.46</v>
          </cell>
          <cell r="O346">
            <v>8.6199999999999992</v>
          </cell>
          <cell r="P346">
            <v>1091.53</v>
          </cell>
          <cell r="Q346">
            <v>1501.21</v>
          </cell>
        </row>
        <row r="347">
          <cell r="A347" t="str">
            <v>GG11</v>
          </cell>
          <cell r="B347" t="str">
            <v>AVISOS DE INTERRUPCION</v>
          </cell>
          <cell r="C347">
            <v>60344.480000000003</v>
          </cell>
          <cell r="D347">
            <v>46414.9</v>
          </cell>
          <cell r="E347">
            <v>67766.25</v>
          </cell>
          <cell r="F347">
            <v>67766.25</v>
          </cell>
          <cell r="G347">
            <v>5270.6</v>
          </cell>
          <cell r="H347">
            <v>4855.8900000000003</v>
          </cell>
          <cell r="I347">
            <v>2532.5100000000002</v>
          </cell>
          <cell r="J347">
            <v>0</v>
          </cell>
          <cell r="K347">
            <v>6687.63</v>
          </cell>
          <cell r="L347">
            <v>13555.3</v>
          </cell>
          <cell r="M347">
            <v>3743.83</v>
          </cell>
          <cell r="N347">
            <v>434.04</v>
          </cell>
          <cell r="O347">
            <v>6691.16</v>
          </cell>
          <cell r="P347">
            <v>6446.04</v>
          </cell>
          <cell r="Q347">
            <v>7628.69</v>
          </cell>
        </row>
        <row r="348">
          <cell r="A348" t="str">
            <v>GG12</v>
          </cell>
          <cell r="B348" t="str">
            <v>AUTOSEGURO DE VEHICULOS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 t="str">
            <v>GG13</v>
          </cell>
          <cell r="B349" t="str">
            <v>PUBLICIDAD POR EDUCACION AL USUARIO</v>
          </cell>
          <cell r="C349">
            <v>69492.69</v>
          </cell>
          <cell r="D349">
            <v>39311.78</v>
          </cell>
          <cell r="E349">
            <v>29043.97</v>
          </cell>
          <cell r="F349">
            <v>29043.97</v>
          </cell>
          <cell r="G349">
            <v>508.27</v>
          </cell>
          <cell r="H349">
            <v>0</v>
          </cell>
          <cell r="I349">
            <v>7597.15</v>
          </cell>
          <cell r="J349">
            <v>-1814.98</v>
          </cell>
          <cell r="K349">
            <v>2500</v>
          </cell>
          <cell r="L349">
            <v>0</v>
          </cell>
          <cell r="M349">
            <v>5968</v>
          </cell>
          <cell r="N349">
            <v>10388.5</v>
          </cell>
          <cell r="O349">
            <v>2174</v>
          </cell>
          <cell r="P349">
            <v>7527</v>
          </cell>
          <cell r="Q349">
            <v>3000</v>
          </cell>
        </row>
        <row r="350">
          <cell r="A350" t="str">
            <v>GG14</v>
          </cell>
          <cell r="B350" t="str">
            <v>GASTOS GENERALES DE PUBLICIDAD</v>
          </cell>
          <cell r="C350">
            <v>7266.91</v>
          </cell>
          <cell r="D350">
            <v>6569.42</v>
          </cell>
          <cell r="E350">
            <v>15486.829999999998</v>
          </cell>
          <cell r="F350">
            <v>15486.829999999998</v>
          </cell>
          <cell r="G350">
            <v>20.11</v>
          </cell>
          <cell r="H350">
            <v>20.11</v>
          </cell>
          <cell r="I350">
            <v>20.11</v>
          </cell>
          <cell r="J350">
            <v>2620.11</v>
          </cell>
          <cell r="K350">
            <v>0</v>
          </cell>
          <cell r="L350">
            <v>20.11</v>
          </cell>
          <cell r="M350">
            <v>20.11</v>
          </cell>
          <cell r="N350">
            <v>0</v>
          </cell>
          <cell r="O350">
            <v>130.33000000000001</v>
          </cell>
          <cell r="P350">
            <v>916</v>
          </cell>
          <cell r="Q350">
            <v>20.11</v>
          </cell>
        </row>
        <row r="351">
          <cell r="A351" t="str">
            <v>GG15</v>
          </cell>
          <cell r="B351" t="str">
            <v>PERDIDA EN RETIRO DE ACTIVO FIJO</v>
          </cell>
          <cell r="C351">
            <v>447391.28</v>
          </cell>
          <cell r="D351">
            <v>227526.91</v>
          </cell>
          <cell r="E351">
            <v>470794.74</v>
          </cell>
          <cell r="F351">
            <v>470794.74</v>
          </cell>
          <cell r="G351">
            <v>45911.59</v>
          </cell>
          <cell r="H351">
            <v>13955.63</v>
          </cell>
          <cell r="I351">
            <v>12456.13</v>
          </cell>
          <cell r="J351">
            <v>5810.61</v>
          </cell>
          <cell r="K351">
            <v>13696.56</v>
          </cell>
          <cell r="L351">
            <v>2378.39</v>
          </cell>
          <cell r="M351">
            <v>2951.98</v>
          </cell>
          <cell r="N351">
            <v>11596.42</v>
          </cell>
          <cell r="O351">
            <v>11471.9</v>
          </cell>
          <cell r="P351">
            <v>42686.48</v>
          </cell>
          <cell r="Q351">
            <v>8766.92</v>
          </cell>
        </row>
        <row r="352">
          <cell r="A352" t="str">
            <v>GG16</v>
          </cell>
          <cell r="B352" t="str">
            <v>GASTOS MISCELANEOS</v>
          </cell>
          <cell r="C352">
            <v>55516.73</v>
          </cell>
          <cell r="D352">
            <v>16120.03</v>
          </cell>
          <cell r="E352">
            <v>87203.739999999991</v>
          </cell>
          <cell r="F352">
            <v>87203.739999999991</v>
          </cell>
          <cell r="G352">
            <v>3232.8</v>
          </cell>
          <cell r="H352">
            <v>6530.54</v>
          </cell>
          <cell r="I352">
            <v>2336.59</v>
          </cell>
          <cell r="J352">
            <v>3902.7</v>
          </cell>
          <cell r="K352">
            <v>2732.26</v>
          </cell>
          <cell r="L352">
            <v>2231.42</v>
          </cell>
          <cell r="M352">
            <v>13644.16</v>
          </cell>
          <cell r="N352">
            <v>10766.06</v>
          </cell>
          <cell r="O352">
            <v>12079.52</v>
          </cell>
          <cell r="P352">
            <v>6886.01</v>
          </cell>
          <cell r="Q352">
            <v>6096.65</v>
          </cell>
        </row>
        <row r="353">
          <cell r="A353" t="str">
            <v>GG17</v>
          </cell>
          <cell r="B353" t="str">
            <v>BONIFICACIONES, DESCUENTOS Y REINTEGROS A CLIENTES</v>
          </cell>
          <cell r="C353">
            <v>26477.18</v>
          </cell>
          <cell r="D353">
            <v>26477.18</v>
          </cell>
          <cell r="E353">
            <v>28648.1</v>
          </cell>
          <cell r="F353">
            <v>28648.1</v>
          </cell>
          <cell r="G353">
            <v>6104.2</v>
          </cell>
          <cell r="H353">
            <v>8215.19</v>
          </cell>
          <cell r="I353">
            <v>11536.91</v>
          </cell>
          <cell r="J353">
            <v>6955.38</v>
          </cell>
          <cell r="K353">
            <v>2382.9299999999998</v>
          </cell>
          <cell r="L353">
            <v>2090.9499999999998</v>
          </cell>
          <cell r="M353">
            <v>2606.33</v>
          </cell>
          <cell r="N353">
            <v>2452.66</v>
          </cell>
          <cell r="O353">
            <v>2097.0300000000002</v>
          </cell>
          <cell r="P353">
            <v>4955.58</v>
          </cell>
          <cell r="Q353">
            <v>2096.16</v>
          </cell>
        </row>
        <row r="354">
          <cell r="A354" t="str">
            <v>GG18</v>
          </cell>
          <cell r="B354" t="str">
            <v>GASTOS POR COMISIONES BANCARIAS</v>
          </cell>
          <cell r="C354">
            <v>44576.65</v>
          </cell>
          <cell r="D354">
            <v>36224.07</v>
          </cell>
          <cell r="E354">
            <v>43365.499999999993</v>
          </cell>
          <cell r="F354">
            <v>43365.499999999993</v>
          </cell>
          <cell r="G354">
            <v>3082.74</v>
          </cell>
          <cell r="H354">
            <v>2743.16</v>
          </cell>
          <cell r="I354">
            <v>3646.19</v>
          </cell>
          <cell r="J354">
            <v>2929.43</v>
          </cell>
          <cell r="K354">
            <v>2657.07</v>
          </cell>
          <cell r="L354">
            <v>3345.92</v>
          </cell>
          <cell r="M354">
            <v>3722.83</v>
          </cell>
          <cell r="N354">
            <v>2040.82</v>
          </cell>
          <cell r="O354">
            <v>1846.71</v>
          </cell>
          <cell r="P354">
            <v>10598.75</v>
          </cell>
          <cell r="Q354">
            <v>3423.04</v>
          </cell>
        </row>
        <row r="355">
          <cell r="A355" t="str">
            <v>GG19</v>
          </cell>
          <cell r="B355" t="str">
            <v>PASAJES AEREOS</v>
          </cell>
          <cell r="C355">
            <v>66893.240000000005</v>
          </cell>
          <cell r="D355">
            <v>54892.160000000003</v>
          </cell>
          <cell r="E355">
            <v>51245.14</v>
          </cell>
          <cell r="F355">
            <v>51245.14</v>
          </cell>
          <cell r="G355">
            <v>3331.14</v>
          </cell>
          <cell r="H355">
            <v>3166.61</v>
          </cell>
          <cell r="I355">
            <v>7627.71</v>
          </cell>
          <cell r="J355">
            <v>1991.76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3457.48</v>
          </cell>
          <cell r="Q355">
            <v>90.54</v>
          </cell>
        </row>
        <row r="356">
          <cell r="A356" t="str">
            <v>GG20</v>
          </cell>
          <cell r="B356" t="str">
            <v>IMPUESTOS MUNICIPALES POR PERMISOS Y/O LICENCIAS</v>
          </cell>
          <cell r="C356">
            <v>22461.27</v>
          </cell>
          <cell r="D356">
            <v>17763.560000000001</v>
          </cell>
          <cell r="E356">
            <v>102814.11000000002</v>
          </cell>
          <cell r="F356">
            <v>102814.11000000002</v>
          </cell>
          <cell r="G356">
            <v>15476.8</v>
          </cell>
          <cell r="H356">
            <v>5037.83</v>
          </cell>
          <cell r="I356">
            <v>8682.7800000000007</v>
          </cell>
          <cell r="J356">
            <v>4698.6899999999996</v>
          </cell>
          <cell r="K356">
            <v>2127.1999999999998</v>
          </cell>
          <cell r="L356">
            <v>2224.9499999999998</v>
          </cell>
          <cell r="M356">
            <v>2128.79</v>
          </cell>
          <cell r="N356">
            <v>2125.1999999999998</v>
          </cell>
          <cell r="O356">
            <v>2125.1999999999998</v>
          </cell>
          <cell r="P356">
            <v>3868.2</v>
          </cell>
          <cell r="Q356">
            <v>3538.2</v>
          </cell>
        </row>
        <row r="357">
          <cell r="A357" t="str">
            <v>GG21</v>
          </cell>
          <cell r="B357" t="str">
            <v>IMPUESTO A OPERACIONES FINANCIERAS</v>
          </cell>
          <cell r="C357">
            <v>84479.39</v>
          </cell>
          <cell r="D357">
            <v>69634.070000000007</v>
          </cell>
          <cell r="E357">
            <v>82660.86</v>
          </cell>
          <cell r="F357">
            <v>82660.86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GG22</v>
          </cell>
          <cell r="B358" t="str">
            <v>CONTRIBUCION ESPECIAL PARA LA SEGURIDAD</v>
          </cell>
          <cell r="C358">
            <v>359271.67</v>
          </cell>
          <cell r="D358">
            <v>426772.29</v>
          </cell>
          <cell r="E358">
            <v>171126.21000000002</v>
          </cell>
          <cell r="F358">
            <v>171126.21000000002</v>
          </cell>
          <cell r="G358">
            <v>78104.77</v>
          </cell>
          <cell r="H358">
            <v>46352.959999999999</v>
          </cell>
          <cell r="I358">
            <v>42849.29</v>
          </cell>
          <cell r="J358">
            <v>134791.28</v>
          </cell>
          <cell r="K358">
            <v>198459.01</v>
          </cell>
          <cell r="L358">
            <v>133473.79</v>
          </cell>
          <cell r="M358">
            <v>40562.370000000003</v>
          </cell>
          <cell r="N358">
            <v>-18573.57</v>
          </cell>
          <cell r="O358">
            <v>-27623.56</v>
          </cell>
          <cell r="P358">
            <v>-7406.11</v>
          </cell>
          <cell r="Q358">
            <v>40717.64</v>
          </cell>
        </row>
        <row r="359">
          <cell r="A359" t="str">
            <v>GG23</v>
          </cell>
          <cell r="B359" t="str">
            <v>PERDIDAS POR RETIRO DE CONTRATOS DE ARRENDAMIENTOS</v>
          </cell>
          <cell r="C359">
            <v>0</v>
          </cell>
          <cell r="D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GM00</v>
          </cell>
          <cell r="B360" t="str">
            <v>SUMINISTRO DE MATERIALES Y REPUESTOS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 t="str">
            <v>GM01</v>
          </cell>
          <cell r="B361" t="str">
            <v>PAPELERIA Y UTILES</v>
          </cell>
          <cell r="C361">
            <v>28578.89</v>
          </cell>
          <cell r="D361">
            <v>21235</v>
          </cell>
          <cell r="E361">
            <v>68059.490000000005</v>
          </cell>
          <cell r="F361">
            <v>68059.490000000005</v>
          </cell>
          <cell r="G361">
            <v>524.20000000000005</v>
          </cell>
          <cell r="H361">
            <v>7646.15</v>
          </cell>
          <cell r="I361">
            <v>8667.2900000000009</v>
          </cell>
          <cell r="J361">
            <v>2600.3200000000002</v>
          </cell>
          <cell r="K361">
            <v>2132.5300000000002</v>
          </cell>
          <cell r="L361">
            <v>1561.67</v>
          </cell>
          <cell r="M361">
            <v>2237.0100000000002</v>
          </cell>
          <cell r="N361">
            <v>2616.9499999999998</v>
          </cell>
          <cell r="O361">
            <v>2750.31</v>
          </cell>
          <cell r="P361">
            <v>3209.23</v>
          </cell>
          <cell r="Q361">
            <v>4664.3</v>
          </cell>
        </row>
        <row r="362">
          <cell r="A362" t="str">
            <v>GM02</v>
          </cell>
          <cell r="B362" t="str">
            <v>ACEITE PARA TRANSFORMADORES</v>
          </cell>
          <cell r="C362">
            <v>8581.26</v>
          </cell>
          <cell r="D362">
            <v>8581.26</v>
          </cell>
          <cell r="E362">
            <v>16801.61</v>
          </cell>
          <cell r="F362">
            <v>16801.61</v>
          </cell>
          <cell r="G362">
            <v>0</v>
          </cell>
          <cell r="H362">
            <v>720.87</v>
          </cell>
          <cell r="I362">
            <v>0</v>
          </cell>
          <cell r="J362">
            <v>0</v>
          </cell>
          <cell r="K362">
            <v>0</v>
          </cell>
          <cell r="L362">
            <v>1081.31</v>
          </cell>
          <cell r="M362">
            <v>0</v>
          </cell>
          <cell r="N362">
            <v>0</v>
          </cell>
          <cell r="O362">
            <v>1490.72</v>
          </cell>
          <cell r="P362">
            <v>0</v>
          </cell>
          <cell r="Q362">
            <v>745.36</v>
          </cell>
        </row>
        <row r="363">
          <cell r="A363" t="str">
            <v>GM03</v>
          </cell>
          <cell r="B363" t="str">
            <v>MATERIALES Y SUMINISTROS MANTENIMIENTO DE REDES</v>
          </cell>
          <cell r="C363">
            <v>1090536.3899999999</v>
          </cell>
          <cell r="D363">
            <v>850848.91</v>
          </cell>
          <cell r="E363">
            <v>1167451.3399999999</v>
          </cell>
          <cell r="F363">
            <v>1167451.3399999999</v>
          </cell>
          <cell r="G363">
            <v>79124.350000000006</v>
          </cell>
          <cell r="H363">
            <v>84781.67</v>
          </cell>
          <cell r="I363">
            <v>127902.25</v>
          </cell>
          <cell r="J363">
            <v>84066.89</v>
          </cell>
          <cell r="K363">
            <v>146956</v>
          </cell>
          <cell r="L363">
            <v>62257.88</v>
          </cell>
          <cell r="M363">
            <v>110499.68</v>
          </cell>
          <cell r="N363">
            <v>46296.77</v>
          </cell>
          <cell r="O363">
            <v>85653.7</v>
          </cell>
          <cell r="P363">
            <v>178274.54</v>
          </cell>
          <cell r="Q363">
            <v>161271.78</v>
          </cell>
        </row>
        <row r="364">
          <cell r="A364" t="str">
            <v>GM04</v>
          </cell>
          <cell r="B364" t="str">
            <v>REPUESTOS Y ACCESORIOS PARA VEHICULOS</v>
          </cell>
          <cell r="C364">
            <v>127608.96000000001</v>
          </cell>
          <cell r="D364">
            <v>105287</v>
          </cell>
          <cell r="E364">
            <v>113065.79</v>
          </cell>
          <cell r="F364">
            <v>113065.79</v>
          </cell>
          <cell r="G364">
            <v>6789.93</v>
          </cell>
          <cell r="H364">
            <v>8997.9699999999993</v>
          </cell>
          <cell r="I364">
            <v>4504.8900000000003</v>
          </cell>
          <cell r="J364">
            <v>12151.7</v>
          </cell>
          <cell r="K364">
            <v>6812.42</v>
          </cell>
          <cell r="L364">
            <v>8294.02</v>
          </cell>
          <cell r="M364">
            <v>6533.1</v>
          </cell>
          <cell r="N364">
            <v>10489.12</v>
          </cell>
          <cell r="O364">
            <v>11865.91</v>
          </cell>
          <cell r="P364">
            <v>13451.15</v>
          </cell>
          <cell r="Q364">
            <v>11955.11</v>
          </cell>
        </row>
        <row r="365">
          <cell r="A365" t="str">
            <v>GM05</v>
          </cell>
          <cell r="B365" t="str">
            <v>REPUESTOS PARA MOBILIARIO Y EQUIPO DE OFICINA</v>
          </cell>
          <cell r="C365">
            <v>2084.17</v>
          </cell>
          <cell r="D365">
            <v>432.82</v>
          </cell>
          <cell r="E365">
            <v>1311.67</v>
          </cell>
          <cell r="F365">
            <v>1311.67</v>
          </cell>
          <cell r="G365">
            <v>0</v>
          </cell>
          <cell r="H365">
            <v>30</v>
          </cell>
          <cell r="I365">
            <v>0</v>
          </cell>
          <cell r="J365">
            <v>0</v>
          </cell>
          <cell r="K365">
            <v>220.65</v>
          </cell>
          <cell r="L365">
            <v>5.99</v>
          </cell>
          <cell r="M365">
            <v>0</v>
          </cell>
          <cell r="N365">
            <v>45</v>
          </cell>
          <cell r="O365">
            <v>0</v>
          </cell>
          <cell r="P365">
            <v>0</v>
          </cell>
          <cell r="Q365">
            <v>0</v>
          </cell>
        </row>
        <row r="366">
          <cell r="A366" t="str">
            <v>GM06</v>
          </cell>
          <cell r="B366" t="str">
            <v>REPUESTOS PARA EQUIPOS DE COMUNICACION</v>
          </cell>
          <cell r="C366">
            <v>30091.05</v>
          </cell>
          <cell r="D366">
            <v>28316.92</v>
          </cell>
          <cell r="E366">
            <v>24493.070000000003</v>
          </cell>
          <cell r="F366">
            <v>24493.070000000003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58.4</v>
          </cell>
          <cell r="M366">
            <v>0</v>
          </cell>
          <cell r="N366">
            <v>0</v>
          </cell>
          <cell r="O366">
            <v>0</v>
          </cell>
          <cell r="P366">
            <v>20.2</v>
          </cell>
          <cell r="Q366">
            <v>32</v>
          </cell>
        </row>
        <row r="367">
          <cell r="A367" t="str">
            <v>GM07</v>
          </cell>
          <cell r="B367" t="str">
            <v>REPUESTOS Y ACCESORIOS PARA HARDWARE INFORMÁTICO</v>
          </cell>
          <cell r="C367">
            <v>36785.910000000003</v>
          </cell>
          <cell r="D367">
            <v>15839.41</v>
          </cell>
          <cell r="E367">
            <v>22324.899999999998</v>
          </cell>
          <cell r="F367">
            <v>22324.899999999998</v>
          </cell>
          <cell r="G367">
            <v>11275.85</v>
          </cell>
          <cell r="H367">
            <v>420</v>
          </cell>
          <cell r="I367">
            <v>53.6</v>
          </cell>
          <cell r="J367">
            <v>692.56</v>
          </cell>
          <cell r="K367">
            <v>1875</v>
          </cell>
          <cell r="L367">
            <v>0</v>
          </cell>
          <cell r="M367">
            <v>187.5</v>
          </cell>
          <cell r="N367">
            <v>1205.71</v>
          </cell>
          <cell r="O367">
            <v>36.25</v>
          </cell>
          <cell r="P367">
            <v>0</v>
          </cell>
          <cell r="Q367">
            <v>106.87</v>
          </cell>
        </row>
        <row r="368">
          <cell r="A368" t="str">
            <v>GM08</v>
          </cell>
          <cell r="B368" t="str">
            <v>MATERIALES Y ELEMENTOS DE SEGURIDAD</v>
          </cell>
          <cell r="C368">
            <v>75955.320000000007</v>
          </cell>
          <cell r="D368">
            <v>50388.76</v>
          </cell>
          <cell r="E368">
            <v>44199.779999999992</v>
          </cell>
          <cell r="F368">
            <v>44199.779999999992</v>
          </cell>
          <cell r="G368">
            <v>3355.9</v>
          </cell>
          <cell r="H368">
            <v>3001.13</v>
          </cell>
          <cell r="I368">
            <v>2141</v>
          </cell>
          <cell r="J368">
            <v>10293.33</v>
          </cell>
          <cell r="K368">
            <v>16636.259999999998</v>
          </cell>
          <cell r="L368">
            <v>3519.18</v>
          </cell>
          <cell r="M368">
            <v>20162.22</v>
          </cell>
          <cell r="N368">
            <v>1111.8900000000001</v>
          </cell>
          <cell r="O368">
            <v>8077.93</v>
          </cell>
          <cell r="P368">
            <v>7299.85</v>
          </cell>
          <cell r="Q368">
            <v>7112.75</v>
          </cell>
        </row>
        <row r="369">
          <cell r="A369" t="str">
            <v>GM09</v>
          </cell>
          <cell r="B369" t="str">
            <v>MATERIALES, EQUIPO Y HERRAMIENTAS PARA USO ACTIVID. GRALES.</v>
          </cell>
          <cell r="C369">
            <v>54166.26</v>
          </cell>
          <cell r="D369">
            <v>36530.910000000003</v>
          </cell>
          <cell r="E369">
            <v>27587.049999999996</v>
          </cell>
          <cell r="F369">
            <v>27587.049999999996</v>
          </cell>
          <cell r="G369">
            <v>2107.77</v>
          </cell>
          <cell r="H369">
            <v>2612.08</v>
          </cell>
          <cell r="I369">
            <v>4820.6499999999996</v>
          </cell>
          <cell r="J369">
            <v>5010.84</v>
          </cell>
          <cell r="K369">
            <v>1762.4</v>
          </cell>
          <cell r="L369">
            <v>1797.24</v>
          </cell>
          <cell r="M369">
            <v>667.63</v>
          </cell>
          <cell r="N369">
            <v>403.88</v>
          </cell>
          <cell r="O369">
            <v>4347.1899999999996</v>
          </cell>
          <cell r="P369">
            <v>15114.28</v>
          </cell>
          <cell r="Q369">
            <v>8573.76</v>
          </cell>
        </row>
        <row r="370">
          <cell r="A370" t="str">
            <v>GM10</v>
          </cell>
          <cell r="B370" t="str">
            <v>LLANTAS Y BATERIAS</v>
          </cell>
          <cell r="C370">
            <v>39434.57</v>
          </cell>
          <cell r="D370">
            <v>29919.200000000001</v>
          </cell>
          <cell r="E370">
            <v>40412.400000000001</v>
          </cell>
          <cell r="F370">
            <v>40412.400000000001</v>
          </cell>
          <cell r="G370">
            <v>2968.58</v>
          </cell>
          <cell r="H370">
            <v>2288.92</v>
          </cell>
          <cell r="I370">
            <v>503.57</v>
          </cell>
          <cell r="J370">
            <v>19</v>
          </cell>
          <cell r="K370">
            <v>1013.64</v>
          </cell>
          <cell r="L370">
            <v>1601.13</v>
          </cell>
          <cell r="M370">
            <v>667.64</v>
          </cell>
          <cell r="N370">
            <v>24</v>
          </cell>
          <cell r="O370">
            <v>3539.62</v>
          </cell>
          <cell r="P370">
            <v>2513.3000000000002</v>
          </cell>
          <cell r="Q370">
            <v>841.07</v>
          </cell>
        </row>
        <row r="371">
          <cell r="A371" t="str">
            <v>GM11</v>
          </cell>
          <cell r="B371" t="str">
            <v>COMBUSTIBLE Y LUBRICANTES</v>
          </cell>
          <cell r="C371">
            <v>214295.58</v>
          </cell>
          <cell r="D371">
            <v>166757.47</v>
          </cell>
          <cell r="E371">
            <v>233679.64</v>
          </cell>
          <cell r="F371">
            <v>233679.64</v>
          </cell>
          <cell r="G371">
            <v>9501.0300000000007</v>
          </cell>
          <cell r="H371">
            <v>17914.16</v>
          </cell>
          <cell r="I371">
            <v>14203.2</v>
          </cell>
          <cell r="J371">
            <v>8703.3799999999992</v>
          </cell>
          <cell r="K371">
            <v>10891.81</v>
          </cell>
          <cell r="L371">
            <v>10250.59</v>
          </cell>
          <cell r="M371">
            <v>10882.59</v>
          </cell>
          <cell r="N371">
            <v>9815.5499999999993</v>
          </cell>
          <cell r="O371">
            <v>15536.38</v>
          </cell>
          <cell r="P371">
            <v>12108.89</v>
          </cell>
          <cell r="Q371">
            <v>14220.18</v>
          </cell>
        </row>
        <row r="372">
          <cell r="A372" t="str">
            <v>GP00</v>
          </cell>
          <cell r="B372" t="str">
            <v>GASTOS DE PERSONAL PROPIO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GP01</v>
          </cell>
          <cell r="B373" t="str">
            <v>SUELDOS Y SALARIOS</v>
          </cell>
          <cell r="C373">
            <v>6722270.5800000001</v>
          </cell>
          <cell r="D373">
            <v>5572896.4400000004</v>
          </cell>
          <cell r="E373">
            <v>7144394.0700000003</v>
          </cell>
          <cell r="F373">
            <v>7144394.0700000003</v>
          </cell>
          <cell r="G373">
            <v>634517.81999999995</v>
          </cell>
          <cell r="H373">
            <v>629090.97</v>
          </cell>
          <cell r="I373">
            <v>636345.06000000006</v>
          </cell>
          <cell r="J373">
            <v>654834.81999999995</v>
          </cell>
          <cell r="K373">
            <v>639354.07999999996</v>
          </cell>
          <cell r="L373">
            <v>607919.31999999995</v>
          </cell>
          <cell r="M373">
            <v>657039.46</v>
          </cell>
          <cell r="N373">
            <v>644681.54</v>
          </cell>
          <cell r="O373">
            <v>647550.34</v>
          </cell>
          <cell r="P373">
            <v>639871.84</v>
          </cell>
          <cell r="Q373">
            <v>631589.69999999995</v>
          </cell>
        </row>
        <row r="374">
          <cell r="A374" t="str">
            <v>GP02</v>
          </cell>
          <cell r="B374" t="str">
            <v>SUELDOS EXTRAORDINARIOS</v>
          </cell>
          <cell r="C374">
            <v>530570.52</v>
          </cell>
          <cell r="D374">
            <v>462141.57</v>
          </cell>
          <cell r="E374">
            <v>312774.90000000002</v>
          </cell>
          <cell r="F374">
            <v>312774.90000000002</v>
          </cell>
          <cell r="G374">
            <v>25558.87</v>
          </cell>
          <cell r="H374">
            <v>27071.06</v>
          </cell>
          <cell r="I374">
            <v>24257.31</v>
          </cell>
          <cell r="J374">
            <v>26908.21</v>
          </cell>
          <cell r="K374">
            <v>16683.79</v>
          </cell>
          <cell r="L374">
            <v>17048.18</v>
          </cell>
          <cell r="M374">
            <v>18972.68</v>
          </cell>
          <cell r="N374">
            <v>28695.84</v>
          </cell>
          <cell r="O374">
            <v>28851.95</v>
          </cell>
          <cell r="P374">
            <v>31811.58</v>
          </cell>
          <cell r="Q374">
            <v>25594.92</v>
          </cell>
        </row>
        <row r="375">
          <cell r="A375" t="str">
            <v>GP03</v>
          </cell>
          <cell r="B375" t="str">
            <v>AGUINALDOS</v>
          </cell>
          <cell r="C375">
            <v>560906.68000000005</v>
          </cell>
          <cell r="D375">
            <v>454685.48</v>
          </cell>
          <cell r="E375">
            <v>594894.14999999991</v>
          </cell>
          <cell r="F375">
            <v>594894.14999999991</v>
          </cell>
          <cell r="G375">
            <v>49359.19</v>
          </cell>
          <cell r="H375">
            <v>50243.85</v>
          </cell>
          <cell r="I375">
            <v>51110.21</v>
          </cell>
          <cell r="J375">
            <v>50294.05</v>
          </cell>
          <cell r="K375">
            <v>52154.239999999998</v>
          </cell>
          <cell r="L375">
            <v>48159.71</v>
          </cell>
          <cell r="M375">
            <v>52949.13</v>
          </cell>
          <cell r="N375">
            <v>54588.14</v>
          </cell>
          <cell r="O375">
            <v>54483.96</v>
          </cell>
          <cell r="P375">
            <v>51133.65</v>
          </cell>
          <cell r="Q375">
            <v>43545.77</v>
          </cell>
        </row>
        <row r="376">
          <cell r="A376" t="str">
            <v>GP04</v>
          </cell>
          <cell r="B376" t="str">
            <v>BONIFICACIONES</v>
          </cell>
          <cell r="C376">
            <v>571723.78</v>
          </cell>
          <cell r="D376">
            <v>475291.54</v>
          </cell>
          <cell r="E376">
            <v>610422.21000000008</v>
          </cell>
          <cell r="F376">
            <v>610422.21000000008</v>
          </cell>
          <cell r="G376">
            <v>78733.789999999994</v>
          </cell>
          <cell r="H376">
            <v>54575.040000000001</v>
          </cell>
          <cell r="I376">
            <v>55751.29</v>
          </cell>
          <cell r="J376">
            <v>52405.96</v>
          </cell>
          <cell r="K376">
            <v>54529.65</v>
          </cell>
          <cell r="L376">
            <v>50554.29</v>
          </cell>
          <cell r="M376">
            <v>55217.02</v>
          </cell>
          <cell r="N376">
            <v>55332.92</v>
          </cell>
          <cell r="O376">
            <v>55628.25</v>
          </cell>
          <cell r="P376">
            <v>53992.87</v>
          </cell>
          <cell r="Q376">
            <v>52205.89</v>
          </cell>
        </row>
        <row r="377">
          <cell r="A377" t="str">
            <v>GP05</v>
          </cell>
          <cell r="B377" t="str">
            <v>VACACIONES</v>
          </cell>
          <cell r="C377">
            <v>365099.91</v>
          </cell>
          <cell r="D377">
            <v>310067.76</v>
          </cell>
          <cell r="E377">
            <v>380603.25999999995</v>
          </cell>
          <cell r="F377">
            <v>380603.25999999995</v>
          </cell>
          <cell r="G377">
            <v>45910.99</v>
          </cell>
          <cell r="H377">
            <v>44765.09</v>
          </cell>
          <cell r="I377">
            <v>39571.9</v>
          </cell>
          <cell r="J377">
            <v>32945.51</v>
          </cell>
          <cell r="K377">
            <v>35019.440000000002</v>
          </cell>
          <cell r="L377">
            <v>34315.589999999997</v>
          </cell>
          <cell r="M377">
            <v>20034.310000000001</v>
          </cell>
          <cell r="N377">
            <v>38743.199999999997</v>
          </cell>
          <cell r="O377">
            <v>38596.58</v>
          </cell>
          <cell r="P377">
            <v>38368.71</v>
          </cell>
          <cell r="Q377">
            <v>42418.1</v>
          </cell>
        </row>
        <row r="378">
          <cell r="A378" t="str">
            <v>GP06</v>
          </cell>
          <cell r="B378" t="str">
            <v>VIATICOS DE ALIMENTACION LOCAL</v>
          </cell>
          <cell r="C378">
            <v>197503.84</v>
          </cell>
          <cell r="D378">
            <v>163536.07999999999</v>
          </cell>
          <cell r="E378">
            <v>165281.49</v>
          </cell>
          <cell r="F378">
            <v>165281.49</v>
          </cell>
          <cell r="G378">
            <v>11678.48</v>
          </cell>
          <cell r="H378">
            <v>15765.12</v>
          </cell>
          <cell r="I378">
            <v>15343.44</v>
          </cell>
          <cell r="J378">
            <v>11688.68</v>
          </cell>
          <cell r="K378">
            <v>9973.5300000000007</v>
          </cell>
          <cell r="L378">
            <v>11384.84</v>
          </cell>
          <cell r="M378">
            <v>10178.59</v>
          </cell>
          <cell r="N378">
            <v>10368.99</v>
          </cell>
          <cell r="O378">
            <v>13820.68</v>
          </cell>
          <cell r="P378">
            <v>10205.08</v>
          </cell>
          <cell r="Q378">
            <v>13411.37</v>
          </cell>
        </row>
        <row r="379">
          <cell r="A379" t="str">
            <v>GP07</v>
          </cell>
          <cell r="B379" t="str">
            <v>ALOJAMIENTO LOCAL</v>
          </cell>
          <cell r="C379">
            <v>8518.66</v>
          </cell>
          <cell r="D379">
            <v>5698.47</v>
          </cell>
          <cell r="E379">
            <v>157.5</v>
          </cell>
          <cell r="F379">
            <v>157.5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 t="str">
            <v>GP08</v>
          </cell>
          <cell r="B380" t="str">
            <v>APORTE PATRONAL FONDO DE VACACIONES</v>
          </cell>
          <cell r="C380">
            <v>434463.27</v>
          </cell>
          <cell r="D380">
            <v>359018.32</v>
          </cell>
          <cell r="E380">
            <v>467170.48000000004</v>
          </cell>
          <cell r="F380">
            <v>467170.48000000004</v>
          </cell>
          <cell r="G380">
            <v>30955.95</v>
          </cell>
          <cell r="H380">
            <v>47597.41</v>
          </cell>
          <cell r="I380">
            <v>50437.47</v>
          </cell>
          <cell r="J380">
            <v>42609.8</v>
          </cell>
          <cell r="K380">
            <v>42366.79</v>
          </cell>
          <cell r="L380">
            <v>64572.17</v>
          </cell>
          <cell r="M380">
            <v>42315.56</v>
          </cell>
          <cell r="N380">
            <v>62531.08</v>
          </cell>
          <cell r="O380">
            <v>53981.36</v>
          </cell>
          <cell r="P380">
            <v>43714.92</v>
          </cell>
          <cell r="Q380">
            <v>46085.279999999999</v>
          </cell>
        </row>
        <row r="381">
          <cell r="A381" t="str">
            <v>GP09</v>
          </cell>
          <cell r="B381" t="str">
            <v>SERVICIOS MEDICOS PARA USO DEL PERSONAL</v>
          </cell>
          <cell r="C381">
            <v>12253.44</v>
          </cell>
          <cell r="D381">
            <v>1133.99</v>
          </cell>
          <cell r="E381">
            <v>7119.09</v>
          </cell>
          <cell r="F381">
            <v>7119.09</v>
          </cell>
          <cell r="G381">
            <v>27.12</v>
          </cell>
          <cell r="H381">
            <v>275.75</v>
          </cell>
          <cell r="I381">
            <v>333.54</v>
          </cell>
          <cell r="J381">
            <v>44.33</v>
          </cell>
          <cell r="K381">
            <v>80</v>
          </cell>
          <cell r="L381">
            <v>5190.03</v>
          </cell>
          <cell r="M381">
            <v>4360.5</v>
          </cell>
          <cell r="N381">
            <v>3666.19</v>
          </cell>
          <cell r="O381">
            <v>4875.88</v>
          </cell>
          <cell r="P381">
            <v>5683.75</v>
          </cell>
          <cell r="Q381">
            <v>6392.93</v>
          </cell>
        </row>
        <row r="382">
          <cell r="A382" t="str">
            <v>GP10</v>
          </cell>
          <cell r="B382" t="str">
            <v>AYUDA POR DEFUNCION</v>
          </cell>
          <cell r="C382">
            <v>15341.6</v>
          </cell>
          <cell r="D382">
            <v>14381.6</v>
          </cell>
          <cell r="E382">
            <v>7640</v>
          </cell>
          <cell r="F382">
            <v>7640</v>
          </cell>
          <cell r="G382">
            <v>2120</v>
          </cell>
          <cell r="H382">
            <v>0</v>
          </cell>
          <cell r="I382">
            <v>0</v>
          </cell>
          <cell r="J382">
            <v>40185.879999999997</v>
          </cell>
          <cell r="K382">
            <v>0</v>
          </cell>
          <cell r="L382">
            <v>2000</v>
          </cell>
          <cell r="M382">
            <v>9083.7199999999993</v>
          </cell>
          <cell r="N382">
            <v>2000</v>
          </cell>
          <cell r="O382">
            <v>0</v>
          </cell>
          <cell r="P382">
            <v>1000</v>
          </cell>
          <cell r="Q382">
            <v>0</v>
          </cell>
        </row>
        <row r="383">
          <cell r="A383" t="str">
            <v>GP11</v>
          </cell>
          <cell r="B383" t="str">
            <v>INDEMNIZACIONES</v>
          </cell>
          <cell r="C383">
            <v>572909.67000000004</v>
          </cell>
          <cell r="D383">
            <v>580799.75</v>
          </cell>
          <cell r="E383">
            <v>691348.24000000011</v>
          </cell>
          <cell r="F383">
            <v>691348.24000000011</v>
          </cell>
          <cell r="G383">
            <v>50732.9</v>
          </cell>
          <cell r="H383">
            <v>50732.9</v>
          </cell>
          <cell r="I383">
            <v>50732.9</v>
          </cell>
          <cell r="J383">
            <v>50732.9</v>
          </cell>
          <cell r="K383">
            <v>50732.9</v>
          </cell>
          <cell r="L383">
            <v>26195.05</v>
          </cell>
          <cell r="M383">
            <v>50732.9</v>
          </cell>
          <cell r="N383">
            <v>50732.9</v>
          </cell>
          <cell r="O383">
            <v>50732.9</v>
          </cell>
          <cell r="P383">
            <v>50732.9</v>
          </cell>
          <cell r="Q383">
            <v>50732.9</v>
          </cell>
        </row>
        <row r="384">
          <cell r="A384" t="str">
            <v>GP12</v>
          </cell>
          <cell r="B384" t="str">
            <v>SUBSIDIOS GASTOS DE TRANSPORTE</v>
          </cell>
          <cell r="C384">
            <v>150503.70000000001</v>
          </cell>
          <cell r="D384">
            <v>125683.8</v>
          </cell>
          <cell r="E384">
            <v>149517.76000000001</v>
          </cell>
          <cell r="F384">
            <v>149517.76000000001</v>
          </cell>
          <cell r="G384">
            <v>14258.31</v>
          </cell>
          <cell r="H384">
            <v>13781.25</v>
          </cell>
          <cell r="I384">
            <v>14475.23</v>
          </cell>
          <cell r="J384">
            <v>5645.25</v>
          </cell>
          <cell r="K384">
            <v>5764.5</v>
          </cell>
          <cell r="L384">
            <v>6088.5</v>
          </cell>
          <cell r="M384">
            <v>5278.5</v>
          </cell>
          <cell r="N384">
            <v>4803.75</v>
          </cell>
          <cell r="O384">
            <v>6030.53</v>
          </cell>
          <cell r="P384">
            <v>7045.28</v>
          </cell>
          <cell r="Q384">
            <v>7312.5</v>
          </cell>
        </row>
        <row r="385">
          <cell r="A385" t="str">
            <v>GP13</v>
          </cell>
          <cell r="B385" t="str">
            <v>CAPACITACION DE PERSONAL</v>
          </cell>
          <cell r="C385">
            <v>167059.34</v>
          </cell>
          <cell r="D385">
            <v>94193.03</v>
          </cell>
          <cell r="E385">
            <v>85132.59</v>
          </cell>
          <cell r="F385">
            <v>85132.59</v>
          </cell>
          <cell r="G385">
            <v>865.97</v>
          </cell>
          <cell r="H385">
            <v>1648.9</v>
          </cell>
          <cell r="I385">
            <v>1938.78</v>
          </cell>
          <cell r="J385">
            <v>1650</v>
          </cell>
          <cell r="K385">
            <v>0</v>
          </cell>
          <cell r="L385">
            <v>225</v>
          </cell>
          <cell r="M385">
            <v>0</v>
          </cell>
          <cell r="N385">
            <v>0</v>
          </cell>
          <cell r="O385">
            <v>970</v>
          </cell>
          <cell r="P385">
            <v>12510</v>
          </cell>
          <cell r="Q385">
            <v>20319.400000000001</v>
          </cell>
        </row>
        <row r="386">
          <cell r="A386" t="str">
            <v>GP14</v>
          </cell>
          <cell r="B386" t="str">
            <v>SEGURO DE VIDA COLECTIVO</v>
          </cell>
          <cell r="C386">
            <v>76942.41</v>
          </cell>
          <cell r="D386">
            <v>62667.3</v>
          </cell>
          <cell r="E386">
            <v>76387.13</v>
          </cell>
          <cell r="F386">
            <v>76387.13</v>
          </cell>
          <cell r="G386">
            <v>4685.4799999999996</v>
          </cell>
          <cell r="H386">
            <v>4383.1899999999996</v>
          </cell>
          <cell r="I386">
            <v>4529.87</v>
          </cell>
          <cell r="J386">
            <v>4571.04</v>
          </cell>
          <cell r="K386">
            <v>4845.03</v>
          </cell>
          <cell r="L386">
            <v>4608.49</v>
          </cell>
          <cell r="M386">
            <v>4748.57</v>
          </cell>
          <cell r="N386">
            <v>3413.04</v>
          </cell>
          <cell r="O386">
            <v>5221.07</v>
          </cell>
          <cell r="P386">
            <v>4196.82</v>
          </cell>
          <cell r="Q386">
            <v>4182.66</v>
          </cell>
        </row>
        <row r="387">
          <cell r="A387" t="str">
            <v>GP15</v>
          </cell>
          <cell r="B387" t="str">
            <v>UNIFORMES</v>
          </cell>
          <cell r="C387">
            <v>52467.59</v>
          </cell>
          <cell r="D387">
            <v>52224.53</v>
          </cell>
          <cell r="E387">
            <v>47472.670000000006</v>
          </cell>
          <cell r="F387">
            <v>47472.670000000006</v>
          </cell>
          <cell r="G387">
            <v>0</v>
          </cell>
          <cell r="H387">
            <v>16679</v>
          </cell>
          <cell r="I387">
            <v>6968.66</v>
          </cell>
          <cell r="J387">
            <v>0</v>
          </cell>
          <cell r="K387">
            <v>0</v>
          </cell>
          <cell r="L387">
            <v>0</v>
          </cell>
          <cell r="M387">
            <v>11416.32</v>
          </cell>
          <cell r="N387">
            <v>0</v>
          </cell>
          <cell r="O387">
            <v>0</v>
          </cell>
          <cell r="P387">
            <v>2393.7199999999998</v>
          </cell>
          <cell r="Q387">
            <v>3033.46</v>
          </cell>
        </row>
        <row r="388">
          <cell r="A388" t="str">
            <v>GP16</v>
          </cell>
          <cell r="B388" t="str">
            <v>FIESTAS NAVIDENAS</v>
          </cell>
          <cell r="C388">
            <v>34078.720000000001</v>
          </cell>
          <cell r="D388">
            <v>4636.66</v>
          </cell>
          <cell r="E388">
            <v>30610.629999999997</v>
          </cell>
          <cell r="F388">
            <v>30610.629999999997</v>
          </cell>
          <cell r="G388">
            <v>0</v>
          </cell>
          <cell r="H388">
            <v>1583.95</v>
          </cell>
          <cell r="I388">
            <v>1155.8</v>
          </cell>
          <cell r="J388">
            <v>0</v>
          </cell>
          <cell r="K388">
            <v>16.989999999999998</v>
          </cell>
          <cell r="L388">
            <v>16.989999999999998</v>
          </cell>
          <cell r="M388">
            <v>0</v>
          </cell>
          <cell r="N388">
            <v>942.62</v>
          </cell>
          <cell r="O388">
            <v>183.91</v>
          </cell>
          <cell r="P388">
            <v>0</v>
          </cell>
          <cell r="Q388">
            <v>0</v>
          </cell>
        </row>
        <row r="389">
          <cell r="A389" t="str">
            <v>GP17</v>
          </cell>
          <cell r="B389" t="str">
            <v>ARTICULOS DE CONSUMO E HIGIENE PARA EL PERSONAL</v>
          </cell>
          <cell r="C389">
            <v>64893.08</v>
          </cell>
          <cell r="D389">
            <v>53921.22</v>
          </cell>
          <cell r="E389">
            <v>58258.29</v>
          </cell>
          <cell r="F389">
            <v>58258.29</v>
          </cell>
          <cell r="G389">
            <v>4620.0200000000004</v>
          </cell>
          <cell r="H389">
            <v>5088.21</v>
          </cell>
          <cell r="I389">
            <v>11991.17</v>
          </cell>
          <cell r="J389">
            <v>5359.54</v>
          </cell>
          <cell r="K389">
            <v>2882.65</v>
          </cell>
          <cell r="L389">
            <v>2837.41</v>
          </cell>
          <cell r="M389">
            <v>2599.89</v>
          </cell>
          <cell r="N389">
            <v>7424.12</v>
          </cell>
          <cell r="O389">
            <v>2991.19</v>
          </cell>
          <cell r="P389">
            <v>3540.93</v>
          </cell>
          <cell r="Q389">
            <v>3798.24</v>
          </cell>
        </row>
        <row r="390">
          <cell r="A390" t="str">
            <v>GP18</v>
          </cell>
          <cell r="B390" t="str">
            <v>EVENTOS DEPORTIVOS</v>
          </cell>
          <cell r="C390">
            <v>12999.99</v>
          </cell>
          <cell r="D390">
            <v>8341</v>
          </cell>
          <cell r="E390">
            <v>20880.73</v>
          </cell>
          <cell r="F390">
            <v>20880.73</v>
          </cell>
          <cell r="G390">
            <v>566.61</v>
          </cell>
          <cell r="H390">
            <v>713.16</v>
          </cell>
          <cell r="I390">
            <v>552.04</v>
          </cell>
          <cell r="J390">
            <v>0</v>
          </cell>
          <cell r="K390">
            <v>-0.01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GP19</v>
          </cell>
          <cell r="B391" t="str">
            <v>BONIFICACIONES POR GESTION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GP20</v>
          </cell>
          <cell r="B392" t="str">
            <v>PRESTACIONES A EJECUTIVOS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6487.63</v>
          </cell>
          <cell r="H392">
            <v>6096.37</v>
          </cell>
          <cell r="I392">
            <v>112452.71</v>
          </cell>
          <cell r="J392">
            <v>4811.78</v>
          </cell>
          <cell r="K392">
            <v>4811.78</v>
          </cell>
          <cell r="L392">
            <v>4811.78</v>
          </cell>
          <cell r="M392">
            <v>4811.78</v>
          </cell>
          <cell r="N392">
            <v>7276.44</v>
          </cell>
          <cell r="O392">
            <v>7432.13</v>
          </cell>
          <cell r="P392">
            <v>7145.11</v>
          </cell>
          <cell r="Q392">
            <v>9312.48</v>
          </cell>
        </row>
        <row r="393">
          <cell r="A393" t="str">
            <v>GP21</v>
          </cell>
          <cell r="B393" t="str">
            <v>TRANSPORTE EN EL EXTERIOR</v>
          </cell>
          <cell r="C393">
            <v>3885.21</v>
          </cell>
          <cell r="D393">
            <v>2117.48</v>
          </cell>
          <cell r="E393">
            <v>3025.96</v>
          </cell>
          <cell r="F393">
            <v>3025.96</v>
          </cell>
          <cell r="G393">
            <v>0</v>
          </cell>
          <cell r="H393">
            <v>0</v>
          </cell>
          <cell r="I393">
            <v>68.45</v>
          </cell>
          <cell r="J393">
            <v>57.5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A394" t="str">
            <v>GP22</v>
          </cell>
          <cell r="B394" t="str">
            <v>TRANSPORTE LOCAL</v>
          </cell>
          <cell r="C394">
            <v>156721.89000000001</v>
          </cell>
          <cell r="D394">
            <v>128000.27</v>
          </cell>
          <cell r="E394">
            <v>137729.49</v>
          </cell>
          <cell r="F394">
            <v>137729.49</v>
          </cell>
          <cell r="G394">
            <v>8864.17</v>
          </cell>
          <cell r="H394">
            <v>10885.41</v>
          </cell>
          <cell r="I394">
            <v>11702.94</v>
          </cell>
          <cell r="J394">
            <v>9737.24</v>
          </cell>
          <cell r="K394">
            <v>9266.5400000000009</v>
          </cell>
          <cell r="L394">
            <v>10282.39</v>
          </cell>
          <cell r="M394">
            <v>7439.39</v>
          </cell>
          <cell r="N394">
            <v>11275.19</v>
          </cell>
          <cell r="O394">
            <v>9974.5400000000009</v>
          </cell>
          <cell r="P394">
            <v>7620.31</v>
          </cell>
          <cell r="Q394">
            <v>12154.03</v>
          </cell>
        </row>
        <row r="395">
          <cell r="A395" t="str">
            <v>GP23</v>
          </cell>
          <cell r="B395" t="str">
            <v>SUMINISTROS DE ANTEOJOS</v>
          </cell>
          <cell r="C395">
            <v>29997.97</v>
          </cell>
          <cell r="D395">
            <v>21359.13</v>
          </cell>
          <cell r="E395">
            <v>36562.289999999994</v>
          </cell>
          <cell r="F395">
            <v>36562.289999999994</v>
          </cell>
          <cell r="G395">
            <v>475.59</v>
          </cell>
          <cell r="H395">
            <v>2689.62</v>
          </cell>
          <cell r="I395">
            <v>3042.38</v>
          </cell>
          <cell r="J395">
            <v>0</v>
          </cell>
          <cell r="K395">
            <v>525.84</v>
          </cell>
          <cell r="L395">
            <v>561.30999999999995</v>
          </cell>
          <cell r="M395">
            <v>1005.08</v>
          </cell>
          <cell r="N395">
            <v>1687.94</v>
          </cell>
          <cell r="O395">
            <v>1900</v>
          </cell>
          <cell r="P395">
            <v>2241.7199999999998</v>
          </cell>
          <cell r="Q395">
            <v>2869.43</v>
          </cell>
        </row>
        <row r="396">
          <cell r="A396" t="str">
            <v>GP24</v>
          </cell>
          <cell r="B396" t="str">
            <v>CUOTAS PATRONALES SISTEMA SALUD E INSAFORP</v>
          </cell>
          <cell r="C396">
            <v>286819.78000000003</v>
          </cell>
          <cell r="D396">
            <v>238359.58</v>
          </cell>
          <cell r="E396">
            <v>232734.78</v>
          </cell>
          <cell r="F396">
            <v>232734.78</v>
          </cell>
          <cell r="G396">
            <v>26281.65</v>
          </cell>
          <cell r="H396">
            <v>26449.81</v>
          </cell>
          <cell r="I396">
            <v>26269.78</v>
          </cell>
          <cell r="J396">
            <v>26401.29</v>
          </cell>
          <cell r="K396">
            <v>26323.599999999999</v>
          </cell>
          <cell r="L396">
            <v>26426.06</v>
          </cell>
          <cell r="M396">
            <v>26397.79</v>
          </cell>
          <cell r="N396">
            <v>26326.19</v>
          </cell>
          <cell r="O396">
            <v>26425.439999999999</v>
          </cell>
          <cell r="P396">
            <v>26097.65</v>
          </cell>
          <cell r="Q396">
            <v>26089.08</v>
          </cell>
        </row>
        <row r="397">
          <cell r="A397" t="str">
            <v>GP25</v>
          </cell>
          <cell r="B397" t="str">
            <v>GASTOS MEDICOS POR ACCIDENTE DE LOS EMPLEADOS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 t="str">
            <v>GP26</v>
          </cell>
          <cell r="B398" t="str">
            <v>BENEFICIO DE CANASTA BASICA</v>
          </cell>
          <cell r="C398">
            <v>183998.33</v>
          </cell>
          <cell r="D398">
            <v>153948.32999999999</v>
          </cell>
          <cell r="E398">
            <v>187913.33</v>
          </cell>
          <cell r="F398">
            <v>187913.33</v>
          </cell>
          <cell r="G398">
            <v>22073.33</v>
          </cell>
          <cell r="H398">
            <v>22017.34</v>
          </cell>
          <cell r="I398">
            <v>22120</v>
          </cell>
          <cell r="J398">
            <v>22061.67</v>
          </cell>
          <cell r="K398">
            <v>22050</v>
          </cell>
          <cell r="L398">
            <v>22255.33</v>
          </cell>
          <cell r="M398">
            <v>22260</v>
          </cell>
          <cell r="N398">
            <v>22253</v>
          </cell>
          <cell r="O398">
            <v>22260</v>
          </cell>
          <cell r="P398">
            <v>22050</v>
          </cell>
          <cell r="Q398">
            <v>22045.33</v>
          </cell>
        </row>
        <row r="399">
          <cell r="A399" t="str">
            <v>GP27</v>
          </cell>
          <cell r="B399" t="str">
            <v>SUBSIDIO EDUCATIVO</v>
          </cell>
          <cell r="C399">
            <v>103595.77</v>
          </cell>
          <cell r="D399">
            <v>93989.94</v>
          </cell>
          <cell r="E399">
            <v>105441.76</v>
          </cell>
          <cell r="F399">
            <v>105441.76</v>
          </cell>
          <cell r="G399">
            <v>29865.040000000001</v>
          </cell>
          <cell r="H399">
            <v>30833.13</v>
          </cell>
          <cell r="I399">
            <v>14238.18</v>
          </cell>
          <cell r="J399">
            <v>2781.62</v>
          </cell>
          <cell r="K399">
            <v>1837.33</v>
          </cell>
          <cell r="L399">
            <v>3522.93</v>
          </cell>
          <cell r="M399">
            <v>4770.83</v>
          </cell>
          <cell r="N399">
            <v>6107.71</v>
          </cell>
          <cell r="O399">
            <v>4672.6099999999997</v>
          </cell>
          <cell r="P399">
            <v>5570.47</v>
          </cell>
          <cell r="Q399">
            <v>5892.15</v>
          </cell>
        </row>
        <row r="400">
          <cell r="A400" t="str">
            <v>GP28</v>
          </cell>
          <cell r="B400" t="str">
            <v>TRANSPORTE POR KILOMETRAJE</v>
          </cell>
          <cell r="C400">
            <v>3225.61</v>
          </cell>
          <cell r="D400">
            <v>2168.7199999999998</v>
          </cell>
          <cell r="E400">
            <v>2874.2599999999998</v>
          </cell>
          <cell r="F400">
            <v>2874.2599999999998</v>
          </cell>
          <cell r="G400">
            <v>0</v>
          </cell>
          <cell r="H400">
            <v>72.87</v>
          </cell>
          <cell r="I400">
            <v>209.33</v>
          </cell>
          <cell r="J400">
            <v>25.6</v>
          </cell>
          <cell r="K400">
            <v>64</v>
          </cell>
          <cell r="L400">
            <v>12.8</v>
          </cell>
          <cell r="M400">
            <v>102.4</v>
          </cell>
          <cell r="N400">
            <v>117.76</v>
          </cell>
          <cell r="O400">
            <v>148.66</v>
          </cell>
          <cell r="P400">
            <v>46.72</v>
          </cell>
          <cell r="Q400">
            <v>0</v>
          </cell>
        </row>
        <row r="401">
          <cell r="A401" t="str">
            <v>GP29</v>
          </cell>
          <cell r="B401" t="str">
            <v>SEGURO MEDICO HOSPITALARIO</v>
          </cell>
          <cell r="C401">
            <v>317797.36</v>
          </cell>
          <cell r="D401">
            <v>264834.28999999998</v>
          </cell>
          <cell r="E401">
            <v>305866.19</v>
          </cell>
          <cell r="F401">
            <v>305866.19</v>
          </cell>
          <cell r="G401">
            <v>30714.55</v>
          </cell>
          <cell r="H401">
            <v>28732.95</v>
          </cell>
          <cell r="I401">
            <v>28296.29</v>
          </cell>
          <cell r="J401">
            <v>29419.61</v>
          </cell>
          <cell r="K401">
            <v>30859.29</v>
          </cell>
          <cell r="L401">
            <v>29143.58</v>
          </cell>
          <cell r="M401">
            <v>30032.5</v>
          </cell>
          <cell r="N401">
            <v>21177.37</v>
          </cell>
          <cell r="O401">
            <v>32770.74</v>
          </cell>
          <cell r="P401">
            <v>27187.279999999999</v>
          </cell>
          <cell r="Q401">
            <v>26792.19</v>
          </cell>
        </row>
        <row r="402">
          <cell r="A402" t="str">
            <v>GP30</v>
          </cell>
          <cell r="B402" t="str">
            <v>PRESTACION POR JUBILACION DE EMPLEADOS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 t="str">
            <v>GP31</v>
          </cell>
          <cell r="B403" t="str">
            <v>OTRAS PRESTACIONES AL PERSONAL</v>
          </cell>
          <cell r="C403">
            <v>10977.76</v>
          </cell>
          <cell r="D403">
            <v>740.42</v>
          </cell>
          <cell r="E403">
            <v>11770</v>
          </cell>
          <cell r="F403">
            <v>11770</v>
          </cell>
          <cell r="G403">
            <v>0</v>
          </cell>
          <cell r="H403">
            <v>798.05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 t="str">
            <v>GP32</v>
          </cell>
          <cell r="B404" t="str">
            <v>BONIFICACION A RECEPTORES DE EFECTIVO</v>
          </cell>
          <cell r="C404">
            <v>1360</v>
          </cell>
          <cell r="D404">
            <v>1360</v>
          </cell>
          <cell r="E404">
            <v>1011.32</v>
          </cell>
          <cell r="F404">
            <v>1011.32</v>
          </cell>
          <cell r="G404">
            <v>480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320</v>
          </cell>
          <cell r="O404">
            <v>40</v>
          </cell>
          <cell r="P404">
            <v>0</v>
          </cell>
          <cell r="Q404">
            <v>0</v>
          </cell>
        </row>
        <row r="405">
          <cell r="A405" t="str">
            <v>GP33</v>
          </cell>
          <cell r="B405" t="str">
            <v>VIATICOS DE ALIMENTACION EN EL EXTERIOR</v>
          </cell>
          <cell r="C405">
            <v>7563.66</v>
          </cell>
          <cell r="D405">
            <v>5495.98</v>
          </cell>
          <cell r="E405">
            <v>4618.66</v>
          </cell>
          <cell r="F405">
            <v>4618.66</v>
          </cell>
          <cell r="G405">
            <v>0</v>
          </cell>
          <cell r="H405">
            <v>0</v>
          </cell>
          <cell r="I405">
            <v>89.75</v>
          </cell>
          <cell r="J405">
            <v>115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GP34</v>
          </cell>
          <cell r="B406" t="str">
            <v>ALOJAMIENTO EN EL EXTERIOR</v>
          </cell>
          <cell r="C406">
            <v>24493.19</v>
          </cell>
          <cell r="D406">
            <v>14429.26</v>
          </cell>
          <cell r="E406">
            <v>26986.57</v>
          </cell>
          <cell r="F406">
            <v>26986.57</v>
          </cell>
          <cell r="G406">
            <v>0</v>
          </cell>
          <cell r="H406">
            <v>0</v>
          </cell>
          <cell r="I406">
            <v>277.02</v>
          </cell>
          <cell r="J406">
            <v>224.89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323.14</v>
          </cell>
          <cell r="Q406">
            <v>0</v>
          </cell>
        </row>
        <row r="407">
          <cell r="A407" t="str">
            <v>GP35</v>
          </cell>
          <cell r="B407" t="str">
            <v>CUOTAS PATRONALES SISTEMA PREVISIONAL</v>
          </cell>
          <cell r="C407">
            <v>538039.1</v>
          </cell>
          <cell r="D407">
            <v>436362.57</v>
          </cell>
          <cell r="E407">
            <v>614130.86</v>
          </cell>
          <cell r="F407">
            <v>614130.86</v>
          </cell>
          <cell r="G407">
            <v>55476.34</v>
          </cell>
          <cell r="H407">
            <v>53110.97</v>
          </cell>
          <cell r="I407">
            <v>53521.41</v>
          </cell>
          <cell r="J407">
            <v>53634.8</v>
          </cell>
          <cell r="K407">
            <v>52913.16</v>
          </cell>
          <cell r="L407">
            <v>51672.15</v>
          </cell>
          <cell r="M407">
            <v>54741.8</v>
          </cell>
          <cell r="N407">
            <v>56371.29</v>
          </cell>
          <cell r="O407">
            <v>54620.85</v>
          </cell>
          <cell r="P407">
            <v>56339.81</v>
          </cell>
          <cell r="Q407">
            <v>59264.12</v>
          </cell>
        </row>
        <row r="408">
          <cell r="A408" t="str">
            <v>GP36</v>
          </cell>
          <cell r="B408" t="str">
            <v>BENEFICIO POR TASA DE INTERESDE PRESTAMOS</v>
          </cell>
          <cell r="C408">
            <v>0</v>
          </cell>
          <cell r="D408">
            <v>0</v>
          </cell>
          <cell r="E408">
            <v>4903.5999999999985</v>
          </cell>
          <cell r="F408">
            <v>4903.5999999999985</v>
          </cell>
          <cell r="G408">
            <v>189.22</v>
          </cell>
          <cell r="H408">
            <v>189.22</v>
          </cell>
          <cell r="I408">
            <v>189.22</v>
          </cell>
          <cell r="J408">
            <v>189.22</v>
          </cell>
          <cell r="K408">
            <v>190.31</v>
          </cell>
          <cell r="L408">
            <v>189.22</v>
          </cell>
          <cell r="M408">
            <v>189.22</v>
          </cell>
          <cell r="N408">
            <v>189.22</v>
          </cell>
          <cell r="O408">
            <v>182.48</v>
          </cell>
          <cell r="P408">
            <v>180.73</v>
          </cell>
          <cell r="Q408">
            <v>175.73</v>
          </cell>
        </row>
        <row r="409">
          <cell r="A409" t="str">
            <v>GQ00</v>
          </cell>
          <cell r="B409" t="str">
            <v>GASTOS DE PERSONAL SUBCONTRATADO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 t="str">
            <v>GQ01</v>
          </cell>
          <cell r="B410" t="str">
            <v>SERVICIOS DE CONTRATISTAS TECNICOS FIJOS</v>
          </cell>
          <cell r="C410">
            <v>385463</v>
          </cell>
          <cell r="D410">
            <v>326572.08</v>
          </cell>
          <cell r="E410">
            <v>300866.99</v>
          </cell>
          <cell r="F410">
            <v>300866.99</v>
          </cell>
          <cell r="G410">
            <v>21803.05</v>
          </cell>
          <cell r="H410">
            <v>22105.95</v>
          </cell>
          <cell r="I410">
            <v>24815.61</v>
          </cell>
          <cell r="J410">
            <v>25083.3</v>
          </cell>
          <cell r="K410">
            <v>26242.61</v>
          </cell>
          <cell r="L410">
            <v>33027.269999999997</v>
          </cell>
          <cell r="M410">
            <v>35744.269999999997</v>
          </cell>
          <cell r="N410">
            <v>36982.06</v>
          </cell>
          <cell r="O410">
            <v>39014.07</v>
          </cell>
          <cell r="P410">
            <v>40003.629999999997</v>
          </cell>
          <cell r="Q410">
            <v>42140.42</v>
          </cell>
        </row>
        <row r="411">
          <cell r="A411" t="str">
            <v>GQ02</v>
          </cell>
          <cell r="B411" t="str">
            <v>SERVICIOS DE CONTRATISTAS ADMINISTRAVOS FIJOS</v>
          </cell>
          <cell r="C411">
            <v>1100242.19</v>
          </cell>
          <cell r="D411">
            <v>908850.65</v>
          </cell>
          <cell r="E411">
            <v>784367.80999999982</v>
          </cell>
          <cell r="F411">
            <v>784367.80999999982</v>
          </cell>
          <cell r="G411">
            <v>70223.570000000007</v>
          </cell>
          <cell r="H411">
            <v>70173.14</v>
          </cell>
          <cell r="I411">
            <v>68771.399999999994</v>
          </cell>
          <cell r="J411">
            <v>65158.31</v>
          </cell>
          <cell r="K411">
            <v>67678.559999999998</v>
          </cell>
          <cell r="L411">
            <v>67527.98</v>
          </cell>
          <cell r="M411">
            <v>67421.86</v>
          </cell>
          <cell r="N411">
            <v>66688.39</v>
          </cell>
          <cell r="O411">
            <v>69292.05</v>
          </cell>
          <cell r="P411">
            <v>72626.86</v>
          </cell>
          <cell r="Q411">
            <v>71478.44</v>
          </cell>
        </row>
        <row r="412">
          <cell r="A412" t="str">
            <v>GQ03</v>
          </cell>
          <cell r="B412" t="str">
            <v>TRANSP. Y ALIM. PERSONAL SUBCONTRATADO</v>
          </cell>
          <cell r="C412">
            <v>46501.46</v>
          </cell>
          <cell r="D412">
            <v>38626.22</v>
          </cell>
          <cell r="E412">
            <v>37198.89</v>
          </cell>
          <cell r="F412">
            <v>37198.89</v>
          </cell>
          <cell r="G412">
            <v>2711.74</v>
          </cell>
          <cell r="H412">
            <v>2691.39</v>
          </cell>
          <cell r="I412">
            <v>2473.59</v>
          </cell>
          <cell r="J412">
            <v>2103.86</v>
          </cell>
          <cell r="K412">
            <v>1614.65</v>
          </cell>
          <cell r="L412">
            <v>2392.2199999999998</v>
          </cell>
          <cell r="M412">
            <v>3444.59</v>
          </cell>
          <cell r="N412">
            <v>3542.86</v>
          </cell>
          <cell r="O412">
            <v>2833.44</v>
          </cell>
          <cell r="P412">
            <v>3295.53</v>
          </cell>
          <cell r="Q412">
            <v>2979.33</v>
          </cell>
        </row>
        <row r="413">
          <cell r="A413" t="str">
            <v>GQ04</v>
          </cell>
          <cell r="B413" t="str">
            <v>SERVICIOS DE CONTRATISTAS ADMINISTRATIVOS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 t="str">
            <v>GS00</v>
          </cell>
          <cell r="B414" t="str">
            <v>GASTOS POR SERVICIOS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GS01</v>
          </cell>
          <cell r="B415" t="str">
            <v>AGUA</v>
          </cell>
          <cell r="C415">
            <v>76231.899999999994</v>
          </cell>
          <cell r="D415">
            <v>62539.69</v>
          </cell>
          <cell r="E415">
            <v>88481.180000000008</v>
          </cell>
          <cell r="F415">
            <v>88481.180000000008</v>
          </cell>
          <cell r="G415">
            <v>9652.14</v>
          </cell>
          <cell r="H415">
            <v>9837.59</v>
          </cell>
          <cell r="I415">
            <v>12010.82</v>
          </cell>
          <cell r="J415">
            <v>8050</v>
          </cell>
          <cell r="K415">
            <v>6143.59</v>
          </cell>
          <cell r="L415">
            <v>10243.14</v>
          </cell>
          <cell r="M415">
            <v>8881.34</v>
          </cell>
          <cell r="N415">
            <v>9168.26</v>
          </cell>
          <cell r="O415">
            <v>8862.59</v>
          </cell>
          <cell r="P415">
            <v>1546.03</v>
          </cell>
          <cell r="Q415">
            <v>11089.3</v>
          </cell>
        </row>
        <row r="416">
          <cell r="A416" t="str">
            <v>GS02</v>
          </cell>
          <cell r="B416" t="str">
            <v>ENERGIA ELECTRICA</v>
          </cell>
          <cell r="C416">
            <v>306686.52</v>
          </cell>
          <cell r="D416">
            <v>257065.45</v>
          </cell>
          <cell r="E416">
            <v>325457.26</v>
          </cell>
          <cell r="F416">
            <v>325457.26</v>
          </cell>
          <cell r="G416">
            <v>23557.77</v>
          </cell>
          <cell r="H416">
            <v>22671.69</v>
          </cell>
          <cell r="I416">
            <v>24205.87</v>
          </cell>
          <cell r="J416">
            <v>21690.39</v>
          </cell>
          <cell r="K416">
            <v>20417.16</v>
          </cell>
          <cell r="L416">
            <v>20384.740000000002</v>
          </cell>
          <cell r="M416">
            <v>19828.400000000001</v>
          </cell>
          <cell r="N416">
            <v>16591.95</v>
          </cell>
          <cell r="O416">
            <v>17215.490000000002</v>
          </cell>
          <cell r="P416">
            <v>15155.22</v>
          </cell>
          <cell r="Q416">
            <v>17747</v>
          </cell>
        </row>
        <row r="417">
          <cell r="A417" t="str">
            <v>GS03</v>
          </cell>
          <cell r="B417" t="str">
            <v>TELEFONIA FIJA</v>
          </cell>
          <cell r="C417">
            <v>23472.75</v>
          </cell>
          <cell r="D417">
            <v>19380.240000000002</v>
          </cell>
          <cell r="E417">
            <v>20372.699999999997</v>
          </cell>
          <cell r="F417">
            <v>20372.699999999997</v>
          </cell>
          <cell r="G417">
            <v>874.05</v>
          </cell>
          <cell r="H417">
            <v>848.2</v>
          </cell>
          <cell r="I417">
            <v>1014.38</v>
          </cell>
          <cell r="J417">
            <v>944.09</v>
          </cell>
          <cell r="K417">
            <v>332.64</v>
          </cell>
          <cell r="L417">
            <v>1007.96</v>
          </cell>
          <cell r="M417">
            <v>1156.8800000000001</v>
          </cell>
          <cell r="N417">
            <v>806</v>
          </cell>
          <cell r="O417">
            <v>842</v>
          </cell>
          <cell r="P417">
            <v>865.98</v>
          </cell>
          <cell r="Q417">
            <v>1045.28</v>
          </cell>
        </row>
        <row r="418">
          <cell r="A418" t="str">
            <v>GS04</v>
          </cell>
          <cell r="B418" t="str">
            <v>ARRENDAMIENTO DE LOCALES</v>
          </cell>
          <cell r="C418">
            <v>259263.16</v>
          </cell>
          <cell r="D418">
            <v>210515.66</v>
          </cell>
          <cell r="E418">
            <v>328831.46999999997</v>
          </cell>
          <cell r="F418">
            <v>328831.46999999997</v>
          </cell>
          <cell r="G418">
            <v>2479.58</v>
          </cell>
          <cell r="H418">
            <v>6303.6</v>
          </cell>
          <cell r="I418">
            <v>5870.31</v>
          </cell>
          <cell r="J418">
            <v>2041.46</v>
          </cell>
          <cell r="K418">
            <v>2792.87</v>
          </cell>
          <cell r="L418">
            <v>2769.06</v>
          </cell>
          <cell r="M418">
            <v>580.88</v>
          </cell>
          <cell r="N418">
            <v>3446.33</v>
          </cell>
          <cell r="O418">
            <v>5888.05</v>
          </cell>
          <cell r="P418">
            <v>8508.18</v>
          </cell>
          <cell r="Q418">
            <v>7695.95</v>
          </cell>
        </row>
        <row r="419">
          <cell r="A419" t="str">
            <v>GS05</v>
          </cell>
          <cell r="B419" t="str">
            <v>SISTEMA COMUNICACION INFORMATICA</v>
          </cell>
          <cell r="C419">
            <v>221395.4</v>
          </cell>
          <cell r="D419">
            <v>184859.63</v>
          </cell>
          <cell r="E419">
            <v>187110.43999999997</v>
          </cell>
          <cell r="F419">
            <v>187110.43999999997</v>
          </cell>
          <cell r="G419">
            <v>18415</v>
          </cell>
          <cell r="H419">
            <v>13942.68</v>
          </cell>
          <cell r="I419">
            <v>16740.580000000002</v>
          </cell>
          <cell r="J419">
            <v>20444.400000000001</v>
          </cell>
          <cell r="K419">
            <v>21380.7</v>
          </cell>
          <cell r="L419">
            <v>17166.88</v>
          </cell>
          <cell r="M419">
            <v>21027.88</v>
          </cell>
          <cell r="N419">
            <v>21056.720000000001</v>
          </cell>
          <cell r="O419">
            <v>21392.58</v>
          </cell>
          <cell r="P419">
            <v>14467.38</v>
          </cell>
          <cell r="Q419">
            <v>20021.740000000002</v>
          </cell>
        </row>
        <row r="420">
          <cell r="A420" t="str">
            <v>GS06</v>
          </cell>
          <cell r="B420" t="str">
            <v>SEGURO DE BIENES MUEBLES E INMUEBLES</v>
          </cell>
          <cell r="C420">
            <v>187086.56</v>
          </cell>
          <cell r="D420">
            <v>154926.87</v>
          </cell>
          <cell r="E420">
            <v>186870.93999999997</v>
          </cell>
          <cell r="F420">
            <v>186870.93999999997</v>
          </cell>
          <cell r="G420">
            <v>17854.740000000002</v>
          </cell>
          <cell r="H420">
            <v>16702.82</v>
          </cell>
          <cell r="I420">
            <v>17854.73</v>
          </cell>
          <cell r="J420">
            <v>17278.79</v>
          </cell>
          <cell r="K420">
            <v>17854.740000000002</v>
          </cell>
          <cell r="L420">
            <v>17278.78</v>
          </cell>
          <cell r="M420">
            <v>17327.650000000001</v>
          </cell>
          <cell r="N420">
            <v>17903.66</v>
          </cell>
          <cell r="O420">
            <v>21519.56</v>
          </cell>
          <cell r="P420">
            <v>19698.46</v>
          </cell>
          <cell r="Q420">
            <v>18612.72</v>
          </cell>
        </row>
        <row r="421">
          <cell r="A421" t="str">
            <v>GS07</v>
          </cell>
          <cell r="B421" t="str">
            <v>ARRENDAMIENTO DE MOBILIARIO Y EQUIPOS</v>
          </cell>
          <cell r="C421">
            <v>233359.24</v>
          </cell>
          <cell r="D421">
            <v>203250.54</v>
          </cell>
          <cell r="E421">
            <v>154027.87</v>
          </cell>
          <cell r="F421">
            <v>154027.87</v>
          </cell>
          <cell r="G421">
            <v>3455.74</v>
          </cell>
          <cell r="H421">
            <v>-2653.71</v>
          </cell>
          <cell r="I421">
            <v>-802.03</v>
          </cell>
          <cell r="J421">
            <v>0</v>
          </cell>
          <cell r="K421">
            <v>0</v>
          </cell>
          <cell r="L421">
            <v>2930</v>
          </cell>
          <cell r="M421">
            <v>0</v>
          </cell>
          <cell r="N421">
            <v>630</v>
          </cell>
          <cell r="O421">
            <v>1150</v>
          </cell>
          <cell r="P421">
            <v>1670</v>
          </cell>
          <cell r="Q421">
            <v>795.87</v>
          </cell>
        </row>
        <row r="422">
          <cell r="A422" t="str">
            <v>GS08</v>
          </cell>
          <cell r="B422" t="str">
            <v>ARRENDAMIENTO DE SALAS PARA REUNIONES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GS09</v>
          </cell>
          <cell r="B423" t="str">
            <v>ARRENDAMIENTO DE PEAJES PASO DE LINEAS</v>
          </cell>
          <cell r="C423">
            <v>54332.13</v>
          </cell>
          <cell r="D423">
            <v>31209.55</v>
          </cell>
          <cell r="E423">
            <v>50498.599999999991</v>
          </cell>
          <cell r="F423">
            <v>50498.599999999991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GS10</v>
          </cell>
          <cell r="B424" t="str">
            <v>SEGURO SOBRE BIENES EN TRANSITO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 t="str">
            <v>GS11</v>
          </cell>
          <cell r="B425" t="str">
            <v>SEGURO DE VEHICULOS EN GENERAL</v>
          </cell>
          <cell r="C425">
            <v>60575.63</v>
          </cell>
          <cell r="D425">
            <v>49963.360000000001</v>
          </cell>
          <cell r="E425">
            <v>63370.779999999992</v>
          </cell>
          <cell r="F425">
            <v>63370.779999999992</v>
          </cell>
          <cell r="G425">
            <v>4844.57</v>
          </cell>
          <cell r="H425">
            <v>4532.01</v>
          </cell>
          <cell r="I425">
            <v>4844.5600000000004</v>
          </cell>
          <cell r="J425">
            <v>4688.29</v>
          </cell>
          <cell r="K425">
            <v>4844.57</v>
          </cell>
          <cell r="L425">
            <v>4701.1400000000003</v>
          </cell>
          <cell r="M425">
            <v>4857.84</v>
          </cell>
          <cell r="N425">
            <v>4857.84</v>
          </cell>
          <cell r="O425">
            <v>1916.8</v>
          </cell>
          <cell r="P425">
            <v>4217</v>
          </cell>
          <cell r="Q425">
            <v>3832.6</v>
          </cell>
        </row>
        <row r="426">
          <cell r="A426" t="str">
            <v>GS12</v>
          </cell>
          <cell r="B426" t="str">
            <v>SEGURO POR DAÑOS A TERCEROS</v>
          </cell>
          <cell r="C426">
            <v>118645.69</v>
          </cell>
          <cell r="D426">
            <v>98740.29</v>
          </cell>
          <cell r="E426">
            <v>116041.73000000001</v>
          </cell>
          <cell r="F426">
            <v>116041.73000000001</v>
          </cell>
          <cell r="G426">
            <v>10405.94</v>
          </cell>
          <cell r="H426">
            <v>9734.59</v>
          </cell>
          <cell r="I426">
            <v>10381.43</v>
          </cell>
          <cell r="J426">
            <v>9334.7800000000007</v>
          </cell>
          <cell r="K426">
            <v>11685.78</v>
          </cell>
          <cell r="L426">
            <v>10068.34</v>
          </cell>
          <cell r="M426">
            <v>12517.68</v>
          </cell>
          <cell r="N426">
            <v>10726.36</v>
          </cell>
          <cell r="O426">
            <v>3205.78</v>
          </cell>
          <cell r="P426">
            <v>12178.27</v>
          </cell>
          <cell r="Q426">
            <v>9403.0300000000007</v>
          </cell>
        </row>
        <row r="427">
          <cell r="A427" t="str">
            <v>GS13</v>
          </cell>
          <cell r="B427" t="str">
            <v>IMPRESIÓN DE RECIBOS</v>
          </cell>
          <cell r="C427">
            <v>146926.79999999999</v>
          </cell>
          <cell r="D427">
            <v>111789.9</v>
          </cell>
          <cell r="E427">
            <v>138932.48000000001</v>
          </cell>
          <cell r="F427">
            <v>138932.48000000001</v>
          </cell>
          <cell r="G427">
            <v>11937.97</v>
          </cell>
          <cell r="H427">
            <v>11967</v>
          </cell>
          <cell r="I427">
            <v>11992.56</v>
          </cell>
          <cell r="J427">
            <v>11885.5</v>
          </cell>
          <cell r="K427">
            <v>12175.7</v>
          </cell>
          <cell r="L427">
            <v>11981.91</v>
          </cell>
          <cell r="M427">
            <v>11990.81</v>
          </cell>
          <cell r="N427">
            <v>12326.7</v>
          </cell>
          <cell r="O427">
            <v>12080.97</v>
          </cell>
          <cell r="P427">
            <v>12097.91</v>
          </cell>
          <cell r="Q427">
            <v>12123.87</v>
          </cell>
        </row>
        <row r="428">
          <cell r="A428" t="str">
            <v>GS14</v>
          </cell>
          <cell r="B428" t="str">
            <v>FLETES Y TRANSPORTES</v>
          </cell>
          <cell r="C428">
            <v>1035.73</v>
          </cell>
          <cell r="D428">
            <v>912.4</v>
          </cell>
          <cell r="E428">
            <v>3423.47</v>
          </cell>
          <cell r="F428">
            <v>3423.47</v>
          </cell>
          <cell r="G428">
            <v>120</v>
          </cell>
          <cell r="H428">
            <v>0</v>
          </cell>
          <cell r="I428">
            <v>863.46</v>
          </cell>
          <cell r="J428">
            <v>45</v>
          </cell>
          <cell r="K428">
            <v>82.93</v>
          </cell>
          <cell r="L428">
            <v>193</v>
          </cell>
          <cell r="M428">
            <v>179</v>
          </cell>
          <cell r="N428">
            <v>274.66000000000003</v>
          </cell>
          <cell r="O428">
            <v>438.55</v>
          </cell>
          <cell r="P428">
            <v>668</v>
          </cell>
          <cell r="Q428">
            <v>0</v>
          </cell>
        </row>
        <row r="429">
          <cell r="A429" t="str">
            <v>GS15</v>
          </cell>
          <cell r="B429" t="str">
            <v>COMUNICACION POR RADIO Y SATELITE</v>
          </cell>
          <cell r="C429">
            <v>62131.96</v>
          </cell>
          <cell r="D429">
            <v>51171.82</v>
          </cell>
          <cell r="E429">
            <v>61647.25</v>
          </cell>
          <cell r="F429">
            <v>61647.25</v>
          </cell>
          <cell r="G429">
            <v>4660</v>
          </cell>
          <cell r="H429">
            <v>3935.84</v>
          </cell>
          <cell r="I429">
            <v>4660</v>
          </cell>
          <cell r="J429">
            <v>4660</v>
          </cell>
          <cell r="K429">
            <v>4660</v>
          </cell>
          <cell r="L429">
            <v>4800.7</v>
          </cell>
          <cell r="M429">
            <v>3516</v>
          </cell>
          <cell r="N429">
            <v>7708</v>
          </cell>
          <cell r="O429">
            <v>4957</v>
          </cell>
          <cell r="P429">
            <v>4807</v>
          </cell>
          <cell r="Q429">
            <v>5399.2</v>
          </cell>
        </row>
        <row r="430">
          <cell r="A430" t="str">
            <v>GS16</v>
          </cell>
          <cell r="B430" t="str">
            <v>ARRENDAMIENTO DE BAHIAS</v>
          </cell>
          <cell r="C430">
            <v>815692.84</v>
          </cell>
          <cell r="D430">
            <v>680258.04</v>
          </cell>
          <cell r="E430">
            <v>821965.82000000007</v>
          </cell>
          <cell r="F430">
            <v>821965.82000000007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A431" t="str">
            <v>GS17</v>
          </cell>
          <cell r="B431" t="str">
            <v>TELEFONIA MOVIL</v>
          </cell>
          <cell r="C431">
            <v>65477.33</v>
          </cell>
          <cell r="D431">
            <v>52414.91</v>
          </cell>
          <cell r="E431">
            <v>83206.81</v>
          </cell>
          <cell r="F431">
            <v>83206.81</v>
          </cell>
          <cell r="G431">
            <v>8616.44</v>
          </cell>
          <cell r="H431">
            <v>8793.56</v>
          </cell>
          <cell r="I431">
            <v>9194.92</v>
          </cell>
          <cell r="J431">
            <v>9692.91</v>
          </cell>
          <cell r="K431">
            <v>9606.76</v>
          </cell>
          <cell r="L431">
            <v>9313.89</v>
          </cell>
          <cell r="M431">
            <v>10033.09</v>
          </cell>
          <cell r="N431">
            <v>10297.07</v>
          </cell>
          <cell r="O431">
            <v>10605.98</v>
          </cell>
          <cell r="P431">
            <v>10476.34</v>
          </cell>
          <cell r="Q431">
            <v>10547.79</v>
          </cell>
        </row>
        <row r="432">
          <cell r="A432" t="str">
            <v>GS18</v>
          </cell>
          <cell r="B432" t="str">
            <v>ALOJAMIENTO DE PLATAFORMA TECNOLÓGICA</v>
          </cell>
          <cell r="C432">
            <v>0</v>
          </cell>
          <cell r="D432">
            <v>0</v>
          </cell>
          <cell r="E432">
            <v>54000</v>
          </cell>
          <cell r="F432">
            <v>54000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GT00</v>
          </cell>
          <cell r="B433" t="str">
            <v>SERVICIOS DE CONTRATISTAS Y HONORARIOS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GT01</v>
          </cell>
          <cell r="B434" t="str">
            <v>SERVICIOS DE CONTRATISTAS TECNICOS</v>
          </cell>
          <cell r="C434">
            <v>5067637.58</v>
          </cell>
          <cell r="D434">
            <v>3963723.19</v>
          </cell>
          <cell r="E434">
            <v>4510251.97</v>
          </cell>
          <cell r="F434">
            <v>4510251.97</v>
          </cell>
          <cell r="G434">
            <v>356041.46</v>
          </cell>
          <cell r="H434">
            <v>300709.38</v>
          </cell>
          <cell r="I434">
            <v>321430.77</v>
          </cell>
          <cell r="J434">
            <v>143340.71</v>
          </cell>
          <cell r="K434">
            <v>290469.82</v>
          </cell>
          <cell r="L434">
            <v>224680.92</v>
          </cell>
          <cell r="M434">
            <v>445358.11</v>
          </cell>
          <cell r="N434">
            <v>340400.83</v>
          </cell>
          <cell r="O434">
            <v>537558.34</v>
          </cell>
          <cell r="P434">
            <v>592129.37</v>
          </cell>
          <cell r="Q434">
            <v>483833.74</v>
          </cell>
        </row>
        <row r="435">
          <cell r="A435" t="str">
            <v>GT02</v>
          </cell>
          <cell r="B435" t="str">
            <v>ADMINISTRACION DE ARRENDAMIENTO DE POSTES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A436" t="str">
            <v>GT03</v>
          </cell>
          <cell r="B436" t="str">
            <v>SERVICIOS DE LIMPIEZA</v>
          </cell>
          <cell r="C436">
            <v>200185.84</v>
          </cell>
          <cell r="D436">
            <v>166287.49</v>
          </cell>
          <cell r="E436">
            <v>193346.52000000002</v>
          </cell>
          <cell r="F436">
            <v>193346.52000000002</v>
          </cell>
          <cell r="G436">
            <v>15632.13</v>
          </cell>
          <cell r="H436">
            <v>16982.09</v>
          </cell>
          <cell r="I436">
            <v>15099.93</v>
          </cell>
          <cell r="J436">
            <v>16510.810000000001</v>
          </cell>
          <cell r="K436">
            <v>15227.84</v>
          </cell>
          <cell r="L436">
            <v>5402.09</v>
          </cell>
          <cell r="M436">
            <v>13042.8</v>
          </cell>
          <cell r="N436">
            <v>2767.68</v>
          </cell>
          <cell r="O436">
            <v>28800.080000000002</v>
          </cell>
          <cell r="P436">
            <v>29641.19</v>
          </cell>
          <cell r="Q436">
            <v>14611.37</v>
          </cell>
        </row>
        <row r="437">
          <cell r="A437" t="str">
            <v>GT04</v>
          </cell>
          <cell r="B437" t="str">
            <v>REPARACION DE VEHICULOS</v>
          </cell>
          <cell r="C437">
            <v>116180.4</v>
          </cell>
          <cell r="D437">
            <v>91407.23</v>
          </cell>
          <cell r="E437">
            <v>107597.93999999999</v>
          </cell>
          <cell r="F437">
            <v>107597.93999999999</v>
          </cell>
          <cell r="G437">
            <v>8980.2800000000007</v>
          </cell>
          <cell r="H437">
            <v>9494.26</v>
          </cell>
          <cell r="I437">
            <v>3457.16</v>
          </cell>
          <cell r="J437">
            <v>9344.09</v>
          </cell>
          <cell r="K437">
            <v>5783.38</v>
          </cell>
          <cell r="L437">
            <v>6832.16</v>
          </cell>
          <cell r="M437">
            <v>8360.34</v>
          </cell>
          <cell r="N437">
            <v>8460.25</v>
          </cell>
          <cell r="O437">
            <v>8497.7900000000009</v>
          </cell>
          <cell r="P437">
            <v>7280.05</v>
          </cell>
          <cell r="Q437">
            <v>8636.31</v>
          </cell>
        </row>
        <row r="438">
          <cell r="A438" t="str">
            <v>GT05</v>
          </cell>
          <cell r="B438" t="str">
            <v>MANTENIMIENTO DE INSTALACIONES Y EDIFICACIONES</v>
          </cell>
          <cell r="C438">
            <v>208864.03</v>
          </cell>
          <cell r="D438">
            <v>110406.13</v>
          </cell>
          <cell r="E438">
            <v>131307.40999999997</v>
          </cell>
          <cell r="F438">
            <v>131307.40999999997</v>
          </cell>
          <cell r="G438">
            <v>6527.75</v>
          </cell>
          <cell r="H438">
            <v>13296.28</v>
          </cell>
          <cell r="I438">
            <v>8390.64</v>
          </cell>
          <cell r="J438">
            <v>2956.16</v>
          </cell>
          <cell r="K438">
            <v>49.8</v>
          </cell>
          <cell r="L438">
            <v>2528.7399999999998</v>
          </cell>
          <cell r="M438">
            <v>12559.16</v>
          </cell>
          <cell r="N438">
            <v>11766.65</v>
          </cell>
          <cell r="O438">
            <v>33464.67</v>
          </cell>
          <cell r="P438">
            <v>20855.38</v>
          </cell>
          <cell r="Q438">
            <v>9518.49</v>
          </cell>
        </row>
        <row r="439">
          <cell r="A439" t="str">
            <v>GT06</v>
          </cell>
          <cell r="B439" t="str">
            <v>MANTTO DE MOBILIARIO Y EQUIPO DE OFICINA</v>
          </cell>
          <cell r="C439">
            <v>46651.11</v>
          </cell>
          <cell r="D439">
            <v>47992.74</v>
          </cell>
          <cell r="E439">
            <v>43606.83</v>
          </cell>
          <cell r="F439">
            <v>43606.83</v>
          </cell>
          <cell r="G439">
            <v>3338.63</v>
          </cell>
          <cell r="H439">
            <v>3387.46</v>
          </cell>
          <cell r="I439">
            <v>7363.54</v>
          </cell>
          <cell r="J439">
            <v>1929.44</v>
          </cell>
          <cell r="K439">
            <v>3900.79</v>
          </cell>
          <cell r="L439">
            <v>3313.24</v>
          </cell>
          <cell r="M439">
            <v>2434.02</v>
          </cell>
          <cell r="N439">
            <v>4310.16</v>
          </cell>
          <cell r="O439">
            <v>5270.38</v>
          </cell>
          <cell r="P439">
            <v>5393.79</v>
          </cell>
          <cell r="Q439">
            <v>4386.67</v>
          </cell>
        </row>
        <row r="440">
          <cell r="A440" t="str">
            <v>GT07</v>
          </cell>
          <cell r="B440" t="str">
            <v>MANTTO DE EQUIPO DE COMUNICACIONES</v>
          </cell>
          <cell r="C440">
            <v>40588.17</v>
          </cell>
          <cell r="D440">
            <v>33799.35</v>
          </cell>
          <cell r="E440">
            <v>20758.14</v>
          </cell>
          <cell r="F440">
            <v>20758.14</v>
          </cell>
          <cell r="G440">
            <v>2401.04</v>
          </cell>
          <cell r="H440">
            <v>1074.74</v>
          </cell>
          <cell r="I440">
            <v>1111.04</v>
          </cell>
          <cell r="J440">
            <v>1433.82</v>
          </cell>
          <cell r="K440">
            <v>1678.76</v>
          </cell>
          <cell r="L440">
            <v>808.1</v>
          </cell>
          <cell r="M440">
            <v>1458.75</v>
          </cell>
          <cell r="N440">
            <v>773.04</v>
          </cell>
          <cell r="O440">
            <v>1453.82</v>
          </cell>
          <cell r="P440">
            <v>1297.19</v>
          </cell>
          <cell r="Q440">
            <v>1431.78</v>
          </cell>
        </row>
        <row r="441">
          <cell r="A441" t="str">
            <v>GT08</v>
          </cell>
          <cell r="B441" t="str">
            <v>SOPORTE Y MANTENIMIENTO DE HARDWARE INFORMATICO</v>
          </cell>
          <cell r="C441">
            <v>326842.3</v>
          </cell>
          <cell r="D441">
            <v>267842.90000000002</v>
          </cell>
          <cell r="E441">
            <v>714200.4</v>
          </cell>
          <cell r="F441">
            <v>714200.4</v>
          </cell>
          <cell r="G441">
            <v>19654.71</v>
          </cell>
          <cell r="H441">
            <v>468.31</v>
          </cell>
          <cell r="I441">
            <v>24257.71</v>
          </cell>
          <cell r="J441">
            <v>25987.56</v>
          </cell>
          <cell r="K441">
            <v>21858.880000000001</v>
          </cell>
          <cell r="L441">
            <v>15527.12</v>
          </cell>
          <cell r="M441">
            <v>24450.78</v>
          </cell>
          <cell r="N441">
            <v>32981.01</v>
          </cell>
          <cell r="O441">
            <v>22858.71</v>
          </cell>
          <cell r="P441">
            <v>29360.98</v>
          </cell>
          <cell r="Q441">
            <v>83842.27</v>
          </cell>
        </row>
        <row r="442">
          <cell r="A442" t="str">
            <v>GT09</v>
          </cell>
          <cell r="B442" t="str">
            <v>MENSAJERIA Y CORRESPONDENCIA</v>
          </cell>
          <cell r="C442">
            <v>64586.82</v>
          </cell>
          <cell r="D442">
            <v>53728.26</v>
          </cell>
          <cell r="E442">
            <v>68714.539999999994</v>
          </cell>
          <cell r="F442">
            <v>68714.539999999994</v>
          </cell>
          <cell r="G442">
            <v>5542.28</v>
          </cell>
          <cell r="H442">
            <v>6246.45</v>
          </cell>
          <cell r="I442">
            <v>6567.12</v>
          </cell>
          <cell r="J442">
            <v>4775.07</v>
          </cell>
          <cell r="K442">
            <v>4549.47</v>
          </cell>
          <cell r="L442">
            <v>5274.96</v>
          </cell>
          <cell r="M442">
            <v>5034.1499999999996</v>
          </cell>
          <cell r="N442">
            <v>5050.7700000000004</v>
          </cell>
          <cell r="O442">
            <v>5014.7</v>
          </cell>
          <cell r="P442">
            <v>5348.46</v>
          </cell>
          <cell r="Q442">
            <v>5517.54</v>
          </cell>
        </row>
        <row r="443">
          <cell r="A443" t="str">
            <v>GT10</v>
          </cell>
          <cell r="B443" t="str">
            <v>SEGURIDAD Y VIGILANCIA</v>
          </cell>
          <cell r="C443">
            <v>457682.65</v>
          </cell>
          <cell r="D443">
            <v>384395.25</v>
          </cell>
          <cell r="E443">
            <v>413401.1</v>
          </cell>
          <cell r="F443">
            <v>413401.1</v>
          </cell>
          <cell r="G443">
            <v>31024.67</v>
          </cell>
          <cell r="H443">
            <v>32130.11</v>
          </cell>
          <cell r="I443">
            <v>31341.95</v>
          </cell>
          <cell r="J443">
            <v>30792.31</v>
          </cell>
          <cell r="K443">
            <v>31827.61</v>
          </cell>
          <cell r="L443">
            <v>31475.200000000001</v>
          </cell>
          <cell r="M443">
            <v>32239.46</v>
          </cell>
          <cell r="N443">
            <v>31472.16</v>
          </cell>
          <cell r="O443">
            <v>32778.54</v>
          </cell>
          <cell r="P443">
            <v>32648.45</v>
          </cell>
          <cell r="Q443">
            <v>31897.38</v>
          </cell>
        </row>
        <row r="444">
          <cell r="A444" t="str">
            <v>GT11</v>
          </cell>
          <cell r="B444" t="str">
            <v>RENOVACION, SOPORTE Y MANTTO DE SOFTWARE INFORMATICO</v>
          </cell>
          <cell r="C444">
            <v>1146830.79</v>
          </cell>
          <cell r="D444">
            <v>915310.09</v>
          </cell>
          <cell r="E444">
            <v>1426219.02</v>
          </cell>
          <cell r="F444">
            <v>1426219.02</v>
          </cell>
          <cell r="G444">
            <v>169362.97</v>
          </cell>
          <cell r="H444">
            <v>173720.35</v>
          </cell>
          <cell r="I444">
            <v>176578.24</v>
          </cell>
          <cell r="J444">
            <v>152592.85</v>
          </cell>
          <cell r="K444">
            <v>136530.82</v>
          </cell>
          <cell r="L444">
            <v>152680.31</v>
          </cell>
          <cell r="M444">
            <v>137433.94</v>
          </cell>
          <cell r="N444">
            <v>251012.99</v>
          </cell>
          <cell r="O444">
            <v>160982.87</v>
          </cell>
          <cell r="P444">
            <v>163376.73000000001</v>
          </cell>
          <cell r="Q444">
            <v>232463.55</v>
          </cell>
        </row>
        <row r="445">
          <cell r="A445" t="str">
            <v>GT12</v>
          </cell>
          <cell r="B445" t="str">
            <v>SERVICIOS DE COLECTURIA</v>
          </cell>
          <cell r="C445">
            <v>630082.14</v>
          </cell>
          <cell r="D445">
            <v>523763.67</v>
          </cell>
          <cell r="E445">
            <v>684434.55</v>
          </cell>
          <cell r="F445">
            <v>684434.55</v>
          </cell>
          <cell r="G445">
            <v>60007.5</v>
          </cell>
          <cell r="H445">
            <v>57075.06</v>
          </cell>
          <cell r="I445">
            <v>60520.86</v>
          </cell>
          <cell r="J445">
            <v>58380.31</v>
          </cell>
          <cell r="K445">
            <v>57145.93</v>
          </cell>
          <cell r="L445">
            <v>58811.51</v>
          </cell>
          <cell r="M445">
            <v>70614.350000000006</v>
          </cell>
          <cell r="N445">
            <v>7090.94</v>
          </cell>
          <cell r="O445">
            <v>111230.15</v>
          </cell>
          <cell r="P445">
            <v>78389.08</v>
          </cell>
          <cell r="Q445">
            <v>46294.52</v>
          </cell>
        </row>
        <row r="446">
          <cell r="A446" t="str">
            <v>GT13</v>
          </cell>
          <cell r="B446" t="str">
            <v>ESTUDIOS DE MERCADEO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 t="str">
            <v>GT14</v>
          </cell>
          <cell r="B447" t="str">
            <v>SERVICIOS DE RECOLECCION</v>
          </cell>
          <cell r="C447">
            <v>88784.28</v>
          </cell>
          <cell r="D447">
            <v>75429.47</v>
          </cell>
          <cell r="E447">
            <v>426616.44</v>
          </cell>
          <cell r="F447">
            <v>426616.44</v>
          </cell>
          <cell r="G447">
            <v>35500</v>
          </cell>
          <cell r="H447">
            <v>35500</v>
          </cell>
          <cell r="I447">
            <v>35500</v>
          </cell>
          <cell r="J447">
            <v>35500</v>
          </cell>
          <cell r="K447">
            <v>35528.160000000003</v>
          </cell>
          <cell r="L447">
            <v>35497.5</v>
          </cell>
          <cell r="M447">
            <v>35500</v>
          </cell>
          <cell r="N447">
            <v>35505.519999999997</v>
          </cell>
          <cell r="O447">
            <v>35500</v>
          </cell>
          <cell r="P447">
            <v>35500</v>
          </cell>
          <cell r="Q447">
            <v>35532.879999999997</v>
          </cell>
        </row>
        <row r="448">
          <cell r="A448" t="str">
            <v>GT15</v>
          </cell>
          <cell r="B448" t="str">
            <v>HONORARIOS PROFESIONALES</v>
          </cell>
          <cell r="C448">
            <v>1698265.45</v>
          </cell>
          <cell r="D448">
            <v>1438737.62</v>
          </cell>
          <cell r="E448">
            <v>1387820.3900000001</v>
          </cell>
          <cell r="F448">
            <v>1387820.3900000001</v>
          </cell>
          <cell r="G448">
            <v>75467.95</v>
          </cell>
          <cell r="H448">
            <v>63523.21</v>
          </cell>
          <cell r="I448">
            <v>64492.09</v>
          </cell>
          <cell r="J448">
            <v>68978.89</v>
          </cell>
          <cell r="K448">
            <v>53279.22</v>
          </cell>
          <cell r="L448">
            <v>55733.59</v>
          </cell>
          <cell r="M448">
            <v>53769.69</v>
          </cell>
          <cell r="N448">
            <v>60439.7</v>
          </cell>
          <cell r="O448">
            <v>66479.789999999994</v>
          </cell>
          <cell r="P448">
            <v>363519.94</v>
          </cell>
          <cell r="Q448">
            <v>80107.839999999997</v>
          </cell>
        </row>
        <row r="449">
          <cell r="A449" t="str">
            <v>GT16</v>
          </cell>
          <cell r="B449" t="str">
            <v>ASESORIA ADMINISTRATIVA-CIAS RELACIONADAS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GT17</v>
          </cell>
          <cell r="B450" t="str">
            <v>ASESORIA ADMINISTRATIVA CIA MATRIZ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GZ00</v>
          </cell>
          <cell r="B451" t="str">
            <v>IMPUESTOS Y RESERVAS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GZ01</v>
          </cell>
          <cell r="B452" t="str">
            <v>RESERVA LEGAL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GZ02</v>
          </cell>
          <cell r="B453" t="str">
            <v>IMPUESTO SOBRE LA RENTA</v>
          </cell>
          <cell r="C453">
            <v>2837336.77</v>
          </cell>
          <cell r="D453">
            <v>3463068.32</v>
          </cell>
          <cell r="E453">
            <v>1211942.5599999998</v>
          </cell>
          <cell r="F453">
            <v>1211942.5599999998</v>
          </cell>
          <cell r="G453">
            <v>661760.80000000005</v>
          </cell>
          <cell r="H453">
            <v>380830.89</v>
          </cell>
          <cell r="I453">
            <v>355610.58</v>
          </cell>
          <cell r="J453">
            <v>1129867.8</v>
          </cell>
          <cell r="K453">
            <v>1676213.27</v>
          </cell>
          <cell r="L453">
            <v>1126928.8700000001</v>
          </cell>
          <cell r="M453">
            <v>222800.77</v>
          </cell>
          <cell r="N453">
            <v>-183885.67</v>
          </cell>
          <cell r="O453">
            <v>-258908.37</v>
          </cell>
          <cell r="P453">
            <v>-72154.41</v>
          </cell>
          <cell r="Q453">
            <v>759696.08</v>
          </cell>
        </row>
        <row r="454">
          <cell r="A454" t="str">
            <v>GZ03</v>
          </cell>
          <cell r="B454" t="str">
            <v>IMPUESTO DIFERIDO FONDO COMPENSATORIO</v>
          </cell>
          <cell r="C454">
            <v>3006171.79</v>
          </cell>
          <cell r="D454">
            <v>1760689.72</v>
          </cell>
          <cell r="E454">
            <v>5883667.4199999999</v>
          </cell>
          <cell r="F454">
            <v>5883667.4199999999</v>
          </cell>
          <cell r="G454">
            <v>-379304.66</v>
          </cell>
          <cell r="H454">
            <v>-10000.49</v>
          </cell>
          <cell r="I454">
            <v>114292.57</v>
          </cell>
          <cell r="J454">
            <v>-772743</v>
          </cell>
          <cell r="K454">
            <v>-1345393.25</v>
          </cell>
          <cell r="L454">
            <v>-842081.21</v>
          </cell>
          <cell r="M454">
            <v>73300.36</v>
          </cell>
          <cell r="N454">
            <v>536094.85</v>
          </cell>
          <cell r="O454">
            <v>496675.64</v>
          </cell>
          <cell r="P454">
            <v>16615.400000000001</v>
          </cell>
          <cell r="Q454">
            <v>-250988.24</v>
          </cell>
        </row>
        <row r="455">
          <cell r="A455" t="str">
            <v>GZ04</v>
          </cell>
          <cell r="B455" t="str">
            <v>IMPUESTO DIFERIDO DETERIORO DE CUENTAS POR COBRAR</v>
          </cell>
          <cell r="C455">
            <v>0</v>
          </cell>
          <cell r="D455">
            <v>0</v>
          </cell>
          <cell r="G455">
            <v>-32293.71</v>
          </cell>
          <cell r="H455">
            <v>-42884.87</v>
          </cell>
          <cell r="I455">
            <v>32092.44</v>
          </cell>
          <cell r="J455">
            <v>-60350.02</v>
          </cell>
          <cell r="K455">
            <v>32501.24</v>
          </cell>
          <cell r="L455">
            <v>-67811.45</v>
          </cell>
          <cell r="M455">
            <v>-66927.02</v>
          </cell>
          <cell r="N455">
            <v>-230480.95</v>
          </cell>
          <cell r="O455">
            <v>17470.04</v>
          </cell>
          <cell r="P455">
            <v>-69972.25</v>
          </cell>
          <cell r="Q455">
            <v>-66915.839999999997</v>
          </cell>
        </row>
        <row r="456">
          <cell r="A456" t="str">
            <v>GZ05</v>
          </cell>
          <cell r="B456" t="str">
            <v>IMPUESTO DIFERIDO COMISIONES POR FINANCIAMIENTO</v>
          </cell>
          <cell r="C456">
            <v>0</v>
          </cell>
          <cell r="D456">
            <v>0</v>
          </cell>
          <cell r="G456">
            <v>-570.54999999999995</v>
          </cell>
          <cell r="H456">
            <v>-571.38</v>
          </cell>
          <cell r="I456">
            <v>-562.41</v>
          </cell>
          <cell r="J456">
            <v>-556.70000000000005</v>
          </cell>
          <cell r="K456">
            <v>-557.54</v>
          </cell>
          <cell r="L456">
            <v>-554.80999999999995</v>
          </cell>
          <cell r="M456">
            <v>-414.43</v>
          </cell>
          <cell r="N456">
            <v>-217.64</v>
          </cell>
          <cell r="O456">
            <v>-211.72</v>
          </cell>
          <cell r="P456">
            <v>16627.27</v>
          </cell>
          <cell r="Q456">
            <v>16269.93</v>
          </cell>
        </row>
        <row r="457">
          <cell r="A457" t="str">
            <v>GZ06</v>
          </cell>
          <cell r="B457" t="str">
            <v>IMPUESTO DIFERIDO PROPIEDAD PLANTA Y EQUIPO</v>
          </cell>
          <cell r="C457">
            <v>0</v>
          </cell>
          <cell r="D457">
            <v>0</v>
          </cell>
          <cell r="G457">
            <v>126059.76</v>
          </cell>
          <cell r="H457">
            <v>126497.95</v>
          </cell>
          <cell r="I457">
            <v>125240.22</v>
          </cell>
          <cell r="J457">
            <v>120452.12</v>
          </cell>
          <cell r="K457">
            <v>117071.33</v>
          </cell>
          <cell r="L457">
            <v>117298.46</v>
          </cell>
          <cell r="M457">
            <v>116546.92</v>
          </cell>
          <cell r="N457">
            <v>116386.52</v>
          </cell>
          <cell r="O457">
            <v>113173.16</v>
          </cell>
          <cell r="P457">
            <v>106444.99</v>
          </cell>
          <cell r="Q457">
            <v>106542.55</v>
          </cell>
        </row>
        <row r="458">
          <cell r="A458" t="str">
            <v>GZ07</v>
          </cell>
          <cell r="B458" t="str">
            <v>IMPUESTO DIFERIDO INTANGIBLES</v>
          </cell>
          <cell r="C458">
            <v>0</v>
          </cell>
          <cell r="D458">
            <v>0</v>
          </cell>
          <cell r="G458">
            <v>13960.99</v>
          </cell>
          <cell r="H458">
            <v>14046.49</v>
          </cell>
          <cell r="I458">
            <v>14237.3</v>
          </cell>
          <cell r="J458">
            <v>13427.03</v>
          </cell>
          <cell r="K458">
            <v>13051.09</v>
          </cell>
          <cell r="L458">
            <v>13212.21</v>
          </cell>
          <cell r="M458">
            <v>13205.69</v>
          </cell>
          <cell r="N458">
            <v>13205.7</v>
          </cell>
          <cell r="O458">
            <v>13470.6</v>
          </cell>
          <cell r="P458">
            <v>13377.2</v>
          </cell>
          <cell r="Q458">
            <v>13378.67</v>
          </cell>
        </row>
        <row r="459">
          <cell r="A459" t="str">
            <v>GZ08</v>
          </cell>
          <cell r="B459" t="str">
            <v>IMPUESTO DIFERIDO ACTIVOS POR DERECHO DE USO</v>
          </cell>
          <cell r="C459">
            <v>0</v>
          </cell>
          <cell r="D459">
            <v>0</v>
          </cell>
          <cell r="G459">
            <v>-6042.5</v>
          </cell>
          <cell r="H459">
            <v>-5993.15</v>
          </cell>
          <cell r="I459">
            <v>-5897.48</v>
          </cell>
          <cell r="J459">
            <v>-5801.3</v>
          </cell>
          <cell r="K459">
            <v>-5705.89</v>
          </cell>
          <cell r="L459">
            <v>-5594.08</v>
          </cell>
          <cell r="M459">
            <v>-4591.6899999999996</v>
          </cell>
          <cell r="N459">
            <v>-5410.66</v>
          </cell>
          <cell r="O459">
            <v>11524.33</v>
          </cell>
          <cell r="P459">
            <v>-5581.77</v>
          </cell>
          <cell r="Q459">
            <v>-5112.8100000000004</v>
          </cell>
        </row>
        <row r="460">
          <cell r="A460" t="str">
            <v>GZ09</v>
          </cell>
          <cell r="B460" t="str">
            <v>IMPUESTO DIFERIDO BENEFICIOS A EMPLEADOS</v>
          </cell>
          <cell r="C460">
            <v>0</v>
          </cell>
          <cell r="D460">
            <v>0</v>
          </cell>
          <cell r="G460">
            <v>-56.77</v>
          </cell>
          <cell r="H460">
            <v>-56.77</v>
          </cell>
          <cell r="I460">
            <v>-56.77</v>
          </cell>
          <cell r="J460">
            <v>-56.77</v>
          </cell>
          <cell r="K460">
            <v>-56.77</v>
          </cell>
          <cell r="L460">
            <v>-56.77</v>
          </cell>
          <cell r="M460">
            <v>-56.77</v>
          </cell>
          <cell r="N460">
            <v>-56.77</v>
          </cell>
          <cell r="O460">
            <v>-54.22</v>
          </cell>
          <cell r="P460">
            <v>-54.22</v>
          </cell>
          <cell r="Q460">
            <v>-52.72</v>
          </cell>
        </row>
        <row r="461">
          <cell r="A461" t="str">
            <v>GZ10</v>
          </cell>
          <cell r="B461" t="str">
            <v>IMPUESTO DIFERIDO OBLIGACIONES LABORALES</v>
          </cell>
          <cell r="C461">
            <v>0</v>
          </cell>
          <cell r="D461">
            <v>0</v>
          </cell>
          <cell r="G461">
            <v>60472.88</v>
          </cell>
          <cell r="H461">
            <v>1071.1099999999999</v>
          </cell>
          <cell r="I461">
            <v>-1933.19</v>
          </cell>
          <cell r="J461">
            <v>17248.12</v>
          </cell>
          <cell r="K461">
            <v>-15219.87</v>
          </cell>
          <cell r="L461">
            <v>-7858.52</v>
          </cell>
          <cell r="M461">
            <v>-2348.36</v>
          </cell>
          <cell r="N461">
            <v>-15219.87</v>
          </cell>
          <cell r="O461">
            <v>6683.12</v>
          </cell>
          <cell r="P461">
            <v>6334.6</v>
          </cell>
          <cell r="Q461">
            <v>-250097.71</v>
          </cell>
        </row>
        <row r="462">
          <cell r="A462" t="str">
            <v>GZ11</v>
          </cell>
          <cell r="B462" t="str">
            <v>IMPUESTO DIFERIDO SUBVENCIONES</v>
          </cell>
          <cell r="C462">
            <v>0</v>
          </cell>
          <cell r="D462">
            <v>0</v>
          </cell>
          <cell r="G462">
            <v>1552.12</v>
          </cell>
          <cell r="H462">
            <v>2775.66</v>
          </cell>
          <cell r="I462">
            <v>4534.49</v>
          </cell>
          <cell r="J462">
            <v>2429.04</v>
          </cell>
          <cell r="K462">
            <v>3232.51</v>
          </cell>
          <cell r="L462">
            <v>2910.08</v>
          </cell>
          <cell r="M462">
            <v>2276.44</v>
          </cell>
          <cell r="N462">
            <v>2276.44</v>
          </cell>
          <cell r="O462">
            <v>5669.64</v>
          </cell>
          <cell r="P462">
            <v>2213.87</v>
          </cell>
          <cell r="Q462">
            <v>1184.31</v>
          </cell>
        </row>
        <row r="463">
          <cell r="A463" t="str">
            <v>GZ12</v>
          </cell>
          <cell r="B463" t="str">
            <v>IMPUESTO DIFERIDO OBRAS A TERCEROS</v>
          </cell>
          <cell r="C463">
            <v>0</v>
          </cell>
          <cell r="D463">
            <v>0</v>
          </cell>
          <cell r="G463">
            <v>-331.31</v>
          </cell>
          <cell r="H463">
            <v>4098.8599999999997</v>
          </cell>
          <cell r="I463">
            <v>-6676.51</v>
          </cell>
          <cell r="J463">
            <v>4826.3999999999996</v>
          </cell>
          <cell r="K463">
            <v>6480.22</v>
          </cell>
          <cell r="L463">
            <v>900.26</v>
          </cell>
          <cell r="M463">
            <v>-6699.32</v>
          </cell>
          <cell r="N463">
            <v>-3254.23</v>
          </cell>
          <cell r="O463">
            <v>-10210.85</v>
          </cell>
          <cell r="P463">
            <v>24684.95</v>
          </cell>
          <cell r="Q463">
            <v>-86452.51</v>
          </cell>
        </row>
        <row r="464">
          <cell r="A464" t="str">
            <v>GZ13</v>
          </cell>
          <cell r="B464" t="str">
            <v>IMPUESTO DIFERIDO FINANCIAMIENTO A CLIENTES</v>
          </cell>
          <cell r="C464">
            <v>0</v>
          </cell>
          <cell r="D464">
            <v>0</v>
          </cell>
          <cell r="G464">
            <v>133.07</v>
          </cell>
          <cell r="H464">
            <v>132.16</v>
          </cell>
          <cell r="I464">
            <v>131.22</v>
          </cell>
          <cell r="J464">
            <v>130.26</v>
          </cell>
          <cell r="K464">
            <v>129.27000000000001</v>
          </cell>
          <cell r="L464">
            <v>128.25</v>
          </cell>
          <cell r="M464">
            <v>127.21</v>
          </cell>
          <cell r="N464">
            <v>126.14</v>
          </cell>
          <cell r="O464">
            <v>125.04</v>
          </cell>
          <cell r="P464">
            <v>123.91</v>
          </cell>
          <cell r="Q464">
            <v>122.75</v>
          </cell>
        </row>
        <row r="465">
          <cell r="A465" t="str">
            <v>ID00</v>
          </cell>
          <cell r="B465" t="str">
            <v>INGRESOS ASOCIADOS  A LA DISTRIBUCION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ID01</v>
          </cell>
          <cell r="B466" t="str">
            <v>RECONEXIONES</v>
          </cell>
          <cell r="C466">
            <v>-213089.41</v>
          </cell>
          <cell r="D466">
            <v>-158789.10999999999</v>
          </cell>
          <cell r="E466">
            <v>-231383.96999999997</v>
          </cell>
          <cell r="F466">
            <v>-231383.96999999997</v>
          </cell>
          <cell r="G466">
            <v>-26710.18</v>
          </cell>
          <cell r="H466">
            <v>-22691.72</v>
          </cell>
          <cell r="I466">
            <v>-16377.18</v>
          </cell>
          <cell r="J466">
            <v>-3505.59</v>
          </cell>
          <cell r="K466">
            <v>-1389.93</v>
          </cell>
          <cell r="L466">
            <v>-1215.28</v>
          </cell>
          <cell r="M466">
            <v>-1869.29</v>
          </cell>
          <cell r="N466">
            <v>-1036.1199999999999</v>
          </cell>
          <cell r="O466">
            <v>-25705.84</v>
          </cell>
          <cell r="P466">
            <v>-12787.07</v>
          </cell>
          <cell r="Q466">
            <v>-19714.5</v>
          </cell>
        </row>
        <row r="467">
          <cell r="A467" t="str">
            <v>ID02</v>
          </cell>
          <cell r="B467" t="str">
            <v>INSTALACION DE SERVICIOS NUEVOS</v>
          </cell>
          <cell r="C467">
            <v>-676123.68</v>
          </cell>
          <cell r="D467">
            <v>-564490.54</v>
          </cell>
          <cell r="E467">
            <v>-715040.73</v>
          </cell>
          <cell r="F467">
            <v>-715040.73</v>
          </cell>
          <cell r="G467">
            <v>-73239.789999999994</v>
          </cell>
          <cell r="H467">
            <v>-78912.02</v>
          </cell>
          <cell r="I467">
            <v>-61709.15</v>
          </cell>
          <cell r="J467">
            <v>-23085.9</v>
          </cell>
          <cell r="K467">
            <v>-20686.52</v>
          </cell>
          <cell r="L467">
            <v>-26174.85</v>
          </cell>
          <cell r="M467">
            <v>-61869.09</v>
          </cell>
          <cell r="N467">
            <v>-55177.79</v>
          </cell>
          <cell r="O467">
            <v>-69144.289999999994</v>
          </cell>
          <cell r="P467">
            <v>-76814.83</v>
          </cell>
          <cell r="Q467">
            <v>-64070.76</v>
          </cell>
        </row>
        <row r="468">
          <cell r="A468" t="str">
            <v>ID03</v>
          </cell>
          <cell r="B468" t="str">
            <v>TASA MUNICIPAL POSTES - USO DE RED</v>
          </cell>
          <cell r="C468">
            <v>-6453512.1900000004</v>
          </cell>
          <cell r="D468">
            <v>-5380276.71</v>
          </cell>
          <cell r="E468">
            <v>-6546832.9700000007</v>
          </cell>
          <cell r="F468">
            <v>-6546832.9700000007</v>
          </cell>
          <cell r="G468">
            <v>-642016.42000000004</v>
          </cell>
          <cell r="H468">
            <v>-657417.55000000005</v>
          </cell>
          <cell r="I468">
            <v>-658957.26</v>
          </cell>
          <cell r="J468">
            <v>-660542.23</v>
          </cell>
          <cell r="K468">
            <v>-653132.93000000005</v>
          </cell>
          <cell r="L468">
            <v>-654179.9</v>
          </cell>
          <cell r="M468">
            <v>-650368.61</v>
          </cell>
          <cell r="N468">
            <v>-654354.86</v>
          </cell>
          <cell r="O468">
            <v>-654999.11</v>
          </cell>
          <cell r="P468">
            <v>-657444.09</v>
          </cell>
          <cell r="Q468">
            <v>-676885.75</v>
          </cell>
        </row>
        <row r="469">
          <cell r="A469" t="str">
            <v>ID04</v>
          </cell>
          <cell r="B469" t="str">
            <v>PROYECTOS Y CONSTRUCCION DE LINEAS</v>
          </cell>
          <cell r="C469">
            <v>-1313221.23</v>
          </cell>
          <cell r="D469">
            <v>-866602.41</v>
          </cell>
          <cell r="E469">
            <v>-1306105.2599999998</v>
          </cell>
          <cell r="F469">
            <v>-1306105.2599999998</v>
          </cell>
          <cell r="G469">
            <v>-50030.34</v>
          </cell>
          <cell r="H469">
            <v>-86247.44</v>
          </cell>
          <cell r="I469">
            <v>-78946.53</v>
          </cell>
          <cell r="J469">
            <v>-29307</v>
          </cell>
          <cell r="K469">
            <v>-28013.34</v>
          </cell>
          <cell r="L469">
            <v>-128351.2</v>
          </cell>
          <cell r="M469">
            <v>-55105.26</v>
          </cell>
          <cell r="N469">
            <v>-57091.09</v>
          </cell>
          <cell r="O469">
            <v>-119221.73</v>
          </cell>
          <cell r="P469">
            <v>-178031.61</v>
          </cell>
          <cell r="Q469">
            <v>-58268.66</v>
          </cell>
        </row>
        <row r="470">
          <cell r="A470" t="str">
            <v>ID05</v>
          </cell>
          <cell r="B470" t="str">
            <v>PROYECTOS Y CONSTRUCION SUBESTACIONES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ID06</v>
          </cell>
          <cell r="B471" t="str">
            <v>SERVICIO DE MANTENIMIENTO DE LUMINARIAS</v>
          </cell>
          <cell r="C471">
            <v>-31147.200000000001</v>
          </cell>
          <cell r="D471">
            <v>-25344.16</v>
          </cell>
          <cell r="E471">
            <v>-33540.519999999997</v>
          </cell>
          <cell r="F471">
            <v>-33540.519999999997</v>
          </cell>
          <cell r="G471">
            <v>-2618.73</v>
          </cell>
          <cell r="H471">
            <v>-2737.46</v>
          </cell>
          <cell r="I471">
            <v>-2618.73</v>
          </cell>
          <cell r="J471">
            <v>-2500</v>
          </cell>
          <cell r="K471">
            <v>-2500</v>
          </cell>
          <cell r="L471">
            <v>-2500</v>
          </cell>
          <cell r="M471">
            <v>-2500</v>
          </cell>
          <cell r="N471">
            <v>-2500</v>
          </cell>
          <cell r="O471">
            <v>-2500</v>
          </cell>
          <cell r="P471">
            <v>-2500</v>
          </cell>
          <cell r="Q471">
            <v>-2500</v>
          </cell>
        </row>
        <row r="472">
          <cell r="A472" t="str">
            <v>ID07</v>
          </cell>
          <cell r="B472" t="str">
            <v>MANTTO DE SUBESTACIONES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 t="str">
            <v>ID08</v>
          </cell>
          <cell r="B473" t="str">
            <v>MNTTO. SISTEMAS Y EQUIPOS ELECTRICOS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 t="str">
            <v>ID09</v>
          </cell>
          <cell r="B474" t="str">
            <v>PRESUPUESTOS DE OBRAS ELECTRICAS</v>
          </cell>
          <cell r="C474">
            <v>-33733.33</v>
          </cell>
          <cell r="D474">
            <v>-29322.67</v>
          </cell>
          <cell r="E474">
            <v>-26505.260000000002</v>
          </cell>
          <cell r="F474">
            <v>-26505.260000000002</v>
          </cell>
          <cell r="G474">
            <v>-4100.3999999999996</v>
          </cell>
          <cell r="H474">
            <v>-3242.67</v>
          </cell>
          <cell r="I474">
            <v>-1147.7</v>
          </cell>
          <cell r="J474">
            <v>-344.31</v>
          </cell>
          <cell r="K474">
            <v>-229.54</v>
          </cell>
          <cell r="L474">
            <v>-1492.01</v>
          </cell>
          <cell r="M474">
            <v>-1343.76</v>
          </cell>
          <cell r="N474">
            <v>-2295.4</v>
          </cell>
          <cell r="O474">
            <v>-1951.09</v>
          </cell>
          <cell r="P474">
            <v>-1721.55</v>
          </cell>
          <cell r="Q474">
            <v>-1377.24</v>
          </cell>
        </row>
        <row r="475">
          <cell r="A475" t="str">
            <v>ID10</v>
          </cell>
          <cell r="B475" t="str">
            <v>ARRENDAMIENTO DE LINEAS, EQUIPOS Y TRANSFORMADORES</v>
          </cell>
          <cell r="C475">
            <v>-31196.63</v>
          </cell>
          <cell r="D475">
            <v>-25910.09</v>
          </cell>
          <cell r="E475">
            <v>-32240.289999999997</v>
          </cell>
          <cell r="F475">
            <v>-32240.289999999997</v>
          </cell>
          <cell r="G475">
            <v>-2433.94</v>
          </cell>
          <cell r="H475">
            <v>-2433.94</v>
          </cell>
          <cell r="I475">
            <v>-2433.94</v>
          </cell>
          <cell r="J475">
            <v>-2433.94</v>
          </cell>
          <cell r="K475">
            <v>-2433.94</v>
          </cell>
          <cell r="L475">
            <v>-2386.17</v>
          </cell>
          <cell r="M475">
            <v>-2386.17</v>
          </cell>
          <cell r="N475">
            <v>-2386.17</v>
          </cell>
          <cell r="O475">
            <v>-2386.17</v>
          </cell>
          <cell r="P475">
            <v>-2386.17</v>
          </cell>
          <cell r="Q475">
            <v>-2386.17</v>
          </cell>
        </row>
        <row r="476">
          <cell r="A476" t="str">
            <v>ID11</v>
          </cell>
          <cell r="B476" t="str">
            <v>SERVICIOS DE INSPECCION DE PROYECTOS</v>
          </cell>
          <cell r="C476">
            <v>-24895.41</v>
          </cell>
          <cell r="D476">
            <v>-20898.95</v>
          </cell>
          <cell r="E476">
            <v>-35532.950000000004</v>
          </cell>
          <cell r="F476">
            <v>-35532.950000000004</v>
          </cell>
          <cell r="G476">
            <v>-2416.5700000000002</v>
          </cell>
          <cell r="H476">
            <v>-3301.57</v>
          </cell>
          <cell r="I476">
            <v>-8909.2099999999991</v>
          </cell>
          <cell r="J476">
            <v>-3590.79</v>
          </cell>
          <cell r="K476">
            <v>-785.68</v>
          </cell>
          <cell r="L476">
            <v>-893.56</v>
          </cell>
          <cell r="M476">
            <v>-5658.48</v>
          </cell>
          <cell r="N476">
            <v>-3538.55</v>
          </cell>
          <cell r="O476">
            <v>-3423.79</v>
          </cell>
          <cell r="P476">
            <v>-3047.27</v>
          </cell>
          <cell r="Q476">
            <v>-3780.83</v>
          </cell>
        </row>
        <row r="477">
          <cell r="A477" t="str">
            <v>ID12</v>
          </cell>
          <cell r="B477" t="str">
            <v>INTERESES POR FINANCIAMIENTO DE OBRAS A TERCEROS</v>
          </cell>
          <cell r="C477">
            <v>-57920.43</v>
          </cell>
          <cell r="D477">
            <v>-48621.78</v>
          </cell>
          <cell r="E477">
            <v>-52649.979999999996</v>
          </cell>
          <cell r="F477">
            <v>-52649.979999999996</v>
          </cell>
          <cell r="G477">
            <v>-3646.67</v>
          </cell>
          <cell r="H477">
            <v>-3604.33</v>
          </cell>
          <cell r="I477">
            <v>-3561.74</v>
          </cell>
          <cell r="J477">
            <v>-3518.9</v>
          </cell>
          <cell r="K477">
            <v>-3475.81</v>
          </cell>
          <cell r="L477">
            <v>-3432.49</v>
          </cell>
          <cell r="M477">
            <v>-3388.9</v>
          </cell>
          <cell r="N477">
            <v>-3345.07</v>
          </cell>
          <cell r="O477">
            <v>-3300.98</v>
          </cell>
          <cell r="P477">
            <v>-3256.64</v>
          </cell>
          <cell r="Q477">
            <v>-3212.04</v>
          </cell>
        </row>
        <row r="478">
          <cell r="A478" t="str">
            <v>ID13</v>
          </cell>
          <cell r="B478" t="str">
            <v>VENTA DE MATERIALES</v>
          </cell>
          <cell r="C478">
            <v>-46648.24</v>
          </cell>
          <cell r="D478">
            <v>-43567.44</v>
          </cell>
          <cell r="E478">
            <v>-11307.929999999997</v>
          </cell>
          <cell r="F478">
            <v>-11307.929999999997</v>
          </cell>
          <cell r="G478">
            <v>0</v>
          </cell>
          <cell r="H478">
            <v>-74.459999999999994</v>
          </cell>
          <cell r="I478">
            <v>-1197.3800000000001</v>
          </cell>
          <cell r="J478">
            <v>-2501.7600000000002</v>
          </cell>
          <cell r="K478">
            <v>-76.790000000000006</v>
          </cell>
          <cell r="L478">
            <v>-241.37</v>
          </cell>
          <cell r="M478">
            <v>-299.88</v>
          </cell>
          <cell r="N478">
            <v>-12.79</v>
          </cell>
          <cell r="O478">
            <v>-4676.17</v>
          </cell>
          <cell r="P478">
            <v>-1132.68</v>
          </cell>
          <cell r="Q478">
            <v>0</v>
          </cell>
        </row>
        <row r="479">
          <cell r="A479" t="str">
            <v>ID14</v>
          </cell>
          <cell r="B479" t="str">
            <v>CONEXIONES DE RED ELECTRICA DE MUNICIPALIDADES Y RESIDENCIAL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ID15</v>
          </cell>
          <cell r="B480" t="str">
            <v>INGRESOS POR SUBVENCIONES</v>
          </cell>
          <cell r="C480">
            <v>-141661.63</v>
          </cell>
          <cell r="D480">
            <v>-117831.22</v>
          </cell>
          <cell r="E480">
            <v>-146985.79999999999</v>
          </cell>
          <cell r="F480">
            <v>-146985.79999999999</v>
          </cell>
          <cell r="G480">
            <v>-12250.66</v>
          </cell>
          <cell r="H480">
            <v>-12250.66</v>
          </cell>
          <cell r="I480">
            <v>-12250.66</v>
          </cell>
          <cell r="J480">
            <v>-12250.66</v>
          </cell>
          <cell r="K480">
            <v>-12250.66</v>
          </cell>
          <cell r="L480">
            <v>-12279.65</v>
          </cell>
          <cell r="M480">
            <v>-12283.78</v>
          </cell>
          <cell r="N480">
            <v>-12288.43</v>
          </cell>
          <cell r="O480">
            <v>-12288.43</v>
          </cell>
          <cell r="P480">
            <v>-12288.43</v>
          </cell>
          <cell r="Q480">
            <v>-12288.43</v>
          </cell>
        </row>
        <row r="481">
          <cell r="A481" t="str">
            <v>ID16</v>
          </cell>
          <cell r="B481" t="str">
            <v>CARGO POR LINEA DE INTERCONEXION</v>
          </cell>
          <cell r="C481">
            <v>-85848.73</v>
          </cell>
          <cell r="D481">
            <v>-71552.05</v>
          </cell>
          <cell r="E481">
            <v>-83754.439999999988</v>
          </cell>
          <cell r="F481">
            <v>-83754.439999999988</v>
          </cell>
          <cell r="G481">
            <v>-7095.16</v>
          </cell>
          <cell r="H481">
            <v>-7092.12</v>
          </cell>
          <cell r="I481">
            <v>-7089</v>
          </cell>
          <cell r="J481">
            <v>-7085.79</v>
          </cell>
          <cell r="K481">
            <v>-7082.49</v>
          </cell>
          <cell r="L481">
            <v>-7079.11</v>
          </cell>
          <cell r="M481">
            <v>-7075.63</v>
          </cell>
          <cell r="N481">
            <v>-7072.05</v>
          </cell>
          <cell r="O481">
            <v>-7068.39</v>
          </cell>
          <cell r="P481">
            <v>-7064.62</v>
          </cell>
          <cell r="Q481">
            <v>-7060.75</v>
          </cell>
        </row>
        <row r="482">
          <cell r="A482" t="str">
            <v>IE00</v>
          </cell>
          <cell r="B482" t="str">
            <v>VENTA DE ENERGIA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IE01</v>
          </cell>
          <cell r="B483" t="str">
            <v>VENTA DE ENERGIA-PROPIA</v>
          </cell>
          <cell r="C483">
            <v>-246450964.16999999</v>
          </cell>
          <cell r="D483">
            <v>-207086758.94999999</v>
          </cell>
          <cell r="E483">
            <v>-274155543.57999998</v>
          </cell>
          <cell r="F483">
            <v>-274155543.57999998</v>
          </cell>
          <cell r="G483">
            <v>-22095513.620000001</v>
          </cell>
          <cell r="H483">
            <v>-20356359.02</v>
          </cell>
          <cell r="I483">
            <v>-21200953.350000001</v>
          </cell>
          <cell r="J483">
            <v>-18617280.190000001</v>
          </cell>
          <cell r="K483">
            <v>-18229026.18</v>
          </cell>
          <cell r="L483">
            <v>-17713382.100000001</v>
          </cell>
          <cell r="M483">
            <v>-18011077.370000001</v>
          </cell>
          <cell r="N483">
            <v>-16815020.98</v>
          </cell>
          <cell r="O483">
            <v>-17238417.02</v>
          </cell>
          <cell r="P483">
            <v>-18834256.899999999</v>
          </cell>
          <cell r="Q483">
            <v>-18964260.52</v>
          </cell>
        </row>
        <row r="484">
          <cell r="A484" t="str">
            <v>IE02</v>
          </cell>
          <cell r="B484" t="str">
            <v>VENTA DE ENERGIA-OTRAS REDES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IE03</v>
          </cell>
          <cell r="B485" t="str">
            <v>VENTA DE ENERGIA-COMERCILIAZADA</v>
          </cell>
          <cell r="C485">
            <v>-284185.3</v>
          </cell>
          <cell r="D485">
            <v>-232842.26</v>
          </cell>
          <cell r="E485">
            <v>-415012.08999999997</v>
          </cell>
          <cell r="F485">
            <v>-415012.08999999997</v>
          </cell>
          <cell r="G485">
            <v>-44117.35</v>
          </cell>
          <cell r="H485">
            <v>-81768.98</v>
          </cell>
          <cell r="I485">
            <v>-10928.44</v>
          </cell>
          <cell r="J485">
            <v>-30576.73</v>
          </cell>
          <cell r="K485">
            <v>-28087.34</v>
          </cell>
          <cell r="L485">
            <v>-32960.89</v>
          </cell>
          <cell r="M485">
            <v>-53157.64</v>
          </cell>
          <cell r="N485">
            <v>-86181.72</v>
          </cell>
          <cell r="O485">
            <v>-81963.13</v>
          </cell>
          <cell r="P485">
            <v>-46019.64</v>
          </cell>
          <cell r="Q485">
            <v>-44727.360000000001</v>
          </cell>
        </row>
        <row r="486">
          <cell r="A486" t="str">
            <v>IE04</v>
          </cell>
          <cell r="B486" t="str">
            <v>VENTA DE ENERGIA ENTRE EMPRESAS</v>
          </cell>
          <cell r="C486">
            <v>-3872536.09</v>
          </cell>
          <cell r="D486">
            <v>-3143392.97</v>
          </cell>
          <cell r="E486">
            <v>-4576793.3099999996</v>
          </cell>
          <cell r="F486">
            <v>-4576793.3099999996</v>
          </cell>
          <cell r="G486">
            <v>-245731.57</v>
          </cell>
          <cell r="H486">
            <v>-263161.03000000003</v>
          </cell>
          <cell r="I486">
            <v>-267631.01</v>
          </cell>
          <cell r="J486">
            <v>-214958.84</v>
          </cell>
          <cell r="K486">
            <v>-194647.36</v>
          </cell>
          <cell r="L486">
            <v>-209145.7</v>
          </cell>
          <cell r="M486">
            <v>-209507.11</v>
          </cell>
          <cell r="N486">
            <v>-250128.2</v>
          </cell>
          <cell r="O486">
            <v>-233793.25</v>
          </cell>
          <cell r="P486">
            <v>-236257.82</v>
          </cell>
          <cell r="Q486">
            <v>-226676.62</v>
          </cell>
        </row>
        <row r="487">
          <cell r="A487" t="str">
            <v>IE05</v>
          </cell>
          <cell r="B487" t="str">
            <v>ENERGIA NO REGISTRADA</v>
          </cell>
          <cell r="C487">
            <v>-317246.77</v>
          </cell>
          <cell r="D487">
            <v>-210606.9</v>
          </cell>
          <cell r="E487">
            <v>-589557.51</v>
          </cell>
          <cell r="F487">
            <v>-589557.51</v>
          </cell>
          <cell r="G487">
            <v>-44835.61</v>
          </cell>
          <cell r="H487">
            <v>-63629.62</v>
          </cell>
          <cell r="I487">
            <v>-45083.57</v>
          </cell>
          <cell r="J487">
            <v>-4757.6099999999997</v>
          </cell>
          <cell r="K487">
            <v>-7352.86</v>
          </cell>
          <cell r="L487">
            <v>-1709.22</v>
          </cell>
          <cell r="M487">
            <v>-9131.7000000000007</v>
          </cell>
          <cell r="N487">
            <v>-2916.08</v>
          </cell>
          <cell r="O487">
            <v>-14439.11</v>
          </cell>
          <cell r="P487">
            <v>-4160.18</v>
          </cell>
          <cell r="Q487">
            <v>-91141.05</v>
          </cell>
        </row>
        <row r="488">
          <cell r="A488" t="str">
            <v>IE06</v>
          </cell>
          <cell r="B488" t="str">
            <v>INGRESOS POR TRANSACCIONES EN EL MRS</v>
          </cell>
          <cell r="C488">
            <v>-12062294.119999999</v>
          </cell>
          <cell r="D488">
            <v>-9726087.5500000007</v>
          </cell>
          <cell r="E488">
            <v>-9362124.8699999992</v>
          </cell>
          <cell r="F488">
            <v>-9362124.8699999992</v>
          </cell>
          <cell r="G488">
            <v>-666053.80000000005</v>
          </cell>
          <cell r="H488">
            <v>-419826.67</v>
          </cell>
          <cell r="I488">
            <v>-579767.53</v>
          </cell>
          <cell r="J488">
            <v>-780627.04</v>
          </cell>
          <cell r="K488">
            <v>-1705577.99</v>
          </cell>
          <cell r="L488">
            <v>-653587.55000000005</v>
          </cell>
          <cell r="M488">
            <v>-690298.04</v>
          </cell>
          <cell r="N488">
            <v>-480723.95</v>
          </cell>
          <cell r="O488">
            <v>-450004.81</v>
          </cell>
          <cell r="P488">
            <v>-344242.49</v>
          </cell>
          <cell r="Q488">
            <v>-417457.43</v>
          </cell>
        </row>
        <row r="489">
          <cell r="A489" t="str">
            <v>IE07</v>
          </cell>
          <cell r="B489" t="str">
            <v>DESCUENTOS A CLIENTES</v>
          </cell>
          <cell r="C489">
            <v>1717450.37</v>
          </cell>
          <cell r="D489">
            <v>1297970.55</v>
          </cell>
          <cell r="E489">
            <v>2494427.5</v>
          </cell>
          <cell r="F489">
            <v>2494427.5</v>
          </cell>
          <cell r="G489">
            <v>263882.5</v>
          </cell>
          <cell r="H489">
            <v>239598.22</v>
          </cell>
          <cell r="I489">
            <v>286560.94</v>
          </cell>
          <cell r="J489">
            <v>135532.82999999999</v>
          </cell>
          <cell r="K489">
            <v>124158.98</v>
          </cell>
          <cell r="L489">
            <v>159879.16</v>
          </cell>
          <cell r="M489">
            <v>367573.83</v>
          </cell>
          <cell r="N489">
            <v>217681.17</v>
          </cell>
          <cell r="O489">
            <v>211017.25</v>
          </cell>
          <cell r="P489">
            <v>353785.2</v>
          </cell>
          <cell r="Q489">
            <v>217345.15</v>
          </cell>
        </row>
        <row r="490">
          <cell r="A490" t="str">
            <v>IF00</v>
          </cell>
          <cell r="B490" t="str">
            <v>INGRESOS FINANCIEROS POR EXCEDENTES DE EFECTIVO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 t="str">
            <v>IF01</v>
          </cell>
          <cell r="B491" t="str">
            <v>INTERESES SOBRE DEPOSITOS DE AHORROS</v>
          </cell>
          <cell r="C491">
            <v>-278001.44</v>
          </cell>
          <cell r="D491">
            <v>-223792.09</v>
          </cell>
          <cell r="E491">
            <v>-196834.62000000002</v>
          </cell>
          <cell r="F491">
            <v>-196834.62000000002</v>
          </cell>
          <cell r="G491">
            <v>-25856.799999999999</v>
          </cell>
          <cell r="H491">
            <v>-27682.6</v>
          </cell>
          <cell r="I491">
            <v>-25710.38</v>
          </cell>
          <cell r="J491">
            <v>-40156.25</v>
          </cell>
          <cell r="K491">
            <v>-35576.85</v>
          </cell>
          <cell r="L491">
            <v>-30738.799999999999</v>
          </cell>
          <cell r="M491">
            <v>-41049.17</v>
          </cell>
          <cell r="N491">
            <v>-37339.72</v>
          </cell>
          <cell r="O491">
            <v>-15774.87</v>
          </cell>
          <cell r="P491">
            <v>-11786.53</v>
          </cell>
          <cell r="Q491">
            <v>-17003.21</v>
          </cell>
        </row>
        <row r="492">
          <cell r="A492" t="str">
            <v>IF02</v>
          </cell>
          <cell r="B492" t="str">
            <v>INTERESES SOBRE DEPOSITOS A PLAZOS</v>
          </cell>
          <cell r="C492">
            <v>-222720.85</v>
          </cell>
          <cell r="D492">
            <v>-191487.97</v>
          </cell>
          <cell r="E492">
            <v>-63291.80999999999</v>
          </cell>
          <cell r="F492">
            <v>-63291.80999999999</v>
          </cell>
          <cell r="G492">
            <v>-27261.45</v>
          </cell>
          <cell r="H492">
            <v>-29325.94</v>
          </cell>
          <cell r="I492">
            <v>-29382.29</v>
          </cell>
          <cell r="J492">
            <v>-15901.65</v>
          </cell>
          <cell r="K492">
            <v>-7199.45</v>
          </cell>
          <cell r="L492">
            <v>-20491.8</v>
          </cell>
          <cell r="M492">
            <v>-32012.76</v>
          </cell>
          <cell r="N492">
            <v>-6728.14</v>
          </cell>
          <cell r="O492">
            <v>5942.62</v>
          </cell>
          <cell r="P492">
            <v>-23038.51</v>
          </cell>
          <cell r="Q492">
            <v>-24611.69</v>
          </cell>
        </row>
        <row r="493">
          <cell r="A493" t="str">
            <v>IF03</v>
          </cell>
          <cell r="B493" t="str">
            <v>RENDIMIENTO POR INVERSIONES EN VALORES</v>
          </cell>
          <cell r="C493">
            <v>-120522.42</v>
          </cell>
          <cell r="D493">
            <v>-104184.51</v>
          </cell>
          <cell r="E493">
            <v>-66113.399999999994</v>
          </cell>
          <cell r="F493">
            <v>-66113.399999999994</v>
          </cell>
          <cell r="G493">
            <v>-17016.8</v>
          </cell>
          <cell r="H493">
            <v>-15913.44</v>
          </cell>
          <cell r="I493">
            <v>-19498.580000000002</v>
          </cell>
          <cell r="J493">
            <v>-16485.509999999998</v>
          </cell>
          <cell r="K493">
            <v>-16964.18</v>
          </cell>
          <cell r="L493">
            <v>-17115.84</v>
          </cell>
          <cell r="M493">
            <v>-14716.21</v>
          </cell>
          <cell r="N493">
            <v>-18048.53</v>
          </cell>
          <cell r="O493">
            <v>-17793.13</v>
          </cell>
          <cell r="P493">
            <v>-17996.52</v>
          </cell>
          <cell r="Q493">
            <v>-13816.91</v>
          </cell>
        </row>
        <row r="494">
          <cell r="A494" t="str">
            <v>IF04</v>
          </cell>
          <cell r="B494" t="str">
            <v>INTERESES POR PRESTAMOS A  COMPAÑIAS</v>
          </cell>
          <cell r="C494">
            <v>-65180.59</v>
          </cell>
          <cell r="D494">
            <v>-54645.54</v>
          </cell>
          <cell r="E494">
            <v>-63432.99</v>
          </cell>
          <cell r="F494">
            <v>-63432.99</v>
          </cell>
          <cell r="G494">
            <v>-2658.43</v>
          </cell>
          <cell r="H494">
            <v>-2626.4</v>
          </cell>
          <cell r="I494">
            <v>-2518.96</v>
          </cell>
          <cell r="J494">
            <v>-2572.67</v>
          </cell>
          <cell r="K494">
            <v>-2658.43</v>
          </cell>
          <cell r="L494">
            <v>-2572.67</v>
          </cell>
          <cell r="M494">
            <v>-2572.67</v>
          </cell>
          <cell r="N494">
            <v>-2334.1999999999998</v>
          </cell>
          <cell r="O494">
            <v>-2258.9</v>
          </cell>
          <cell r="P494">
            <v>-2334.1999999999998</v>
          </cell>
          <cell r="Q494">
            <v>-1894.91</v>
          </cell>
        </row>
        <row r="495">
          <cell r="A495" t="str">
            <v>IF05</v>
          </cell>
          <cell r="B495" t="str">
            <v>INTERESES POR FINANCIAMIENTO A PROVEEDORES</v>
          </cell>
          <cell r="N495">
            <v>0</v>
          </cell>
          <cell r="O495">
            <v>-12624.33</v>
          </cell>
          <cell r="P495">
            <v>-12953.69</v>
          </cell>
          <cell r="Q495">
            <v>-11297.78</v>
          </cell>
        </row>
        <row r="496">
          <cell r="A496" t="str">
            <v>IG00</v>
          </cell>
          <cell r="B496" t="str">
            <v>INGRESOS GENERALES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A497" t="str">
            <v>IG01</v>
          </cell>
          <cell r="B497" t="str">
            <v>ARRENDAMIENTO DE POSTERIA</v>
          </cell>
          <cell r="C497">
            <v>-1912878.62</v>
          </cell>
          <cell r="D497">
            <v>-1583255.12</v>
          </cell>
          <cell r="E497">
            <v>-2025128.46</v>
          </cell>
          <cell r="F497">
            <v>-2025128.46</v>
          </cell>
          <cell r="G497">
            <v>-195749.52</v>
          </cell>
          <cell r="H497">
            <v>-195295.06</v>
          </cell>
          <cell r="I497">
            <v>-201125.38</v>
          </cell>
          <cell r="J497">
            <v>-199377.82</v>
          </cell>
          <cell r="K497">
            <v>-199319.86</v>
          </cell>
          <cell r="L497">
            <v>-198894.74</v>
          </cell>
          <cell r="M497">
            <v>-201632.2</v>
          </cell>
          <cell r="N497">
            <v>-201516.28</v>
          </cell>
          <cell r="O497">
            <v>-203633.14</v>
          </cell>
          <cell r="P497">
            <v>-195337.77</v>
          </cell>
          <cell r="Q497">
            <v>-195042.12</v>
          </cell>
        </row>
        <row r="498">
          <cell r="A498" t="str">
            <v>IG02</v>
          </cell>
          <cell r="B498" t="str">
            <v>CAMBIO TITULAR DE CONTRATO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</row>
        <row r="499">
          <cell r="A499" t="str">
            <v>IG03</v>
          </cell>
          <cell r="B499" t="str">
            <v>CAMBIOS DE MEDIDOR Y OTROS SIMILARES</v>
          </cell>
          <cell r="C499">
            <v>-29124.82</v>
          </cell>
          <cell r="D499">
            <v>-27175.96</v>
          </cell>
          <cell r="E499">
            <v>-38534.51</v>
          </cell>
          <cell r="F499">
            <v>-38534.51</v>
          </cell>
          <cell r="G499">
            <v>-4926.88</v>
          </cell>
          <cell r="H499">
            <v>-11258.93</v>
          </cell>
          <cell r="I499">
            <v>-2344.1799999999998</v>
          </cell>
          <cell r="J499">
            <v>-191.28</v>
          </cell>
          <cell r="K499">
            <v>-605.39</v>
          </cell>
          <cell r="L499">
            <v>-662.63</v>
          </cell>
          <cell r="M499">
            <v>-870.73</v>
          </cell>
          <cell r="N499">
            <v>-1401.87</v>
          </cell>
          <cell r="O499">
            <v>-3685.33</v>
          </cell>
          <cell r="P499">
            <v>-9448.2800000000007</v>
          </cell>
          <cell r="Q499">
            <v>-5695</v>
          </cell>
        </row>
        <row r="500">
          <cell r="A500" t="str">
            <v>IG04</v>
          </cell>
          <cell r="B500" t="str">
            <v>INTERESES POR MORA ENR</v>
          </cell>
          <cell r="C500">
            <v>-8093.2</v>
          </cell>
          <cell r="D500">
            <v>-4547.79</v>
          </cell>
          <cell r="E500">
            <v>-85422.9</v>
          </cell>
          <cell r="F500">
            <v>-85422.9</v>
          </cell>
          <cell r="G500">
            <v>-1200.6400000000001</v>
          </cell>
          <cell r="H500">
            <v>-500.49</v>
          </cell>
          <cell r="I500">
            <v>-1907.19</v>
          </cell>
          <cell r="J500">
            <v>-296.74</v>
          </cell>
          <cell r="K500">
            <v>-119.58</v>
          </cell>
          <cell r="L500">
            <v>-22.44</v>
          </cell>
          <cell r="M500">
            <v>-173.26</v>
          </cell>
          <cell r="N500">
            <v>-85.48</v>
          </cell>
          <cell r="O500">
            <v>-1000.31</v>
          </cell>
          <cell r="P500">
            <v>-151.63</v>
          </cell>
          <cell r="Q500">
            <v>-5483.14</v>
          </cell>
        </row>
        <row r="501">
          <cell r="A501" t="str">
            <v>IG05</v>
          </cell>
          <cell r="B501" t="str">
            <v>COMISION COBRO IMPTOS MUNICIPALES</v>
          </cell>
          <cell r="C501">
            <v>-559055.79</v>
          </cell>
          <cell r="D501">
            <v>-465561.51</v>
          </cell>
          <cell r="E501">
            <v>-578610.5199999999</v>
          </cell>
          <cell r="F501">
            <v>-578610.5199999999</v>
          </cell>
          <cell r="G501">
            <v>-51055.38</v>
          </cell>
          <cell r="H501">
            <v>-50766.65</v>
          </cell>
          <cell r="I501">
            <v>-50821.66</v>
          </cell>
          <cell r="J501">
            <v>-50863.18</v>
          </cell>
          <cell r="K501">
            <v>-51294.79</v>
          </cell>
          <cell r="L501">
            <v>-51319.44</v>
          </cell>
          <cell r="M501">
            <v>-51391.22</v>
          </cell>
          <cell r="N501">
            <v>-51274.73</v>
          </cell>
          <cell r="O501">
            <v>-51329.26</v>
          </cell>
          <cell r="P501">
            <v>-51150.95</v>
          </cell>
          <cell r="Q501">
            <v>-51143.13</v>
          </cell>
        </row>
        <row r="502">
          <cell r="A502" t="str">
            <v>IG06</v>
          </cell>
          <cell r="B502" t="str">
            <v>INTERESES MORATORIOS</v>
          </cell>
          <cell r="C502">
            <v>-935101.05</v>
          </cell>
          <cell r="D502">
            <v>-754178.76</v>
          </cell>
          <cell r="E502">
            <v>-783630.99</v>
          </cell>
          <cell r="F502">
            <v>-783630.99</v>
          </cell>
          <cell r="G502">
            <v>-130425.16</v>
          </cell>
          <cell r="H502">
            <v>-57949.75</v>
          </cell>
          <cell r="I502">
            <v>-50057.36</v>
          </cell>
          <cell r="J502">
            <v>-37100.949999999997</v>
          </cell>
          <cell r="K502">
            <v>-49630.65</v>
          </cell>
          <cell r="L502">
            <v>-117535.59</v>
          </cell>
          <cell r="M502">
            <v>11894.94</v>
          </cell>
          <cell r="N502">
            <v>-129986.12</v>
          </cell>
          <cell r="O502">
            <v>-110022.81</v>
          </cell>
          <cell r="P502">
            <v>-102769.25</v>
          </cell>
          <cell r="Q502">
            <v>-128358.12</v>
          </cell>
        </row>
        <row r="503">
          <cell r="A503" t="str">
            <v>IG07</v>
          </cell>
          <cell r="B503" t="str">
            <v>INTERESES PACTADOS POR CONVENIO DE PAGO</v>
          </cell>
          <cell r="C503">
            <v>-7091.45</v>
          </cell>
          <cell r="D503">
            <v>-5408.16</v>
          </cell>
          <cell r="E503">
            <v>-20341.330000000002</v>
          </cell>
          <cell r="F503">
            <v>-20341.330000000002</v>
          </cell>
          <cell r="G503">
            <v>-9648.3700000000008</v>
          </cell>
          <cell r="H503">
            <v>-4369.3</v>
          </cell>
          <cell r="I503">
            <v>-4717.03</v>
          </cell>
          <cell r="J503">
            <v>-3995.51</v>
          </cell>
          <cell r="K503">
            <v>-3177.58</v>
          </cell>
          <cell r="L503">
            <v>-2220.06</v>
          </cell>
          <cell r="M503">
            <v>-1745.3</v>
          </cell>
          <cell r="N503">
            <v>-3401.68</v>
          </cell>
          <cell r="O503">
            <v>-7931.9</v>
          </cell>
          <cell r="P503">
            <v>-11937.39</v>
          </cell>
          <cell r="Q503">
            <v>-11178.77</v>
          </cell>
        </row>
        <row r="504">
          <cell r="A504" t="str">
            <v>IG08</v>
          </cell>
          <cell r="B504" t="str">
            <v>INGRESOS POR POSTES CHOCADOS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 t="str">
            <v>IG09</v>
          </cell>
          <cell r="B505" t="str">
            <v>VENTA DE CHATARRA</v>
          </cell>
          <cell r="C505">
            <v>-41886.68</v>
          </cell>
          <cell r="D505">
            <v>-33803.07</v>
          </cell>
          <cell r="E505">
            <v>-57372</v>
          </cell>
          <cell r="F505">
            <v>-57372</v>
          </cell>
          <cell r="G505">
            <v>-1521.77</v>
          </cell>
          <cell r="H505">
            <v>-5203.3599999999997</v>
          </cell>
          <cell r="I505">
            <v>-290.95</v>
          </cell>
          <cell r="J505">
            <v>0</v>
          </cell>
          <cell r="K505">
            <v>0</v>
          </cell>
          <cell r="L505">
            <v>-8063.83</v>
          </cell>
          <cell r="M505">
            <v>-898</v>
          </cell>
          <cell r="N505">
            <v>-76.3</v>
          </cell>
          <cell r="O505">
            <v>-8488.14</v>
          </cell>
          <cell r="P505">
            <v>-5922.13</v>
          </cell>
          <cell r="Q505">
            <v>-1565.48</v>
          </cell>
        </row>
        <row r="506">
          <cell r="A506" t="str">
            <v>IG10</v>
          </cell>
          <cell r="B506" t="str">
            <v>INTERESES POR PRESTAMOS A EMPLEADOS</v>
          </cell>
          <cell r="C506">
            <v>-5174.2</v>
          </cell>
          <cell r="D506">
            <v>-2133.14</v>
          </cell>
          <cell r="E506">
            <v>-7476.43</v>
          </cell>
          <cell r="F506">
            <v>-7476.43</v>
          </cell>
          <cell r="G506">
            <v>-156.94999999999999</v>
          </cell>
          <cell r="H506">
            <v>-400.68</v>
          </cell>
          <cell r="I506">
            <v>-269.45999999999998</v>
          </cell>
          <cell r="J506">
            <v>-263.16000000000003</v>
          </cell>
          <cell r="K506">
            <v>-256.82</v>
          </cell>
          <cell r="L506">
            <v>-250.44</v>
          </cell>
          <cell r="M506">
            <v>-244.02</v>
          </cell>
          <cell r="N506">
            <v>-237.55</v>
          </cell>
          <cell r="O506">
            <v>-231.04</v>
          </cell>
          <cell r="P506">
            <v>-225.42</v>
          </cell>
          <cell r="Q506">
            <v>-219.76</v>
          </cell>
        </row>
        <row r="507">
          <cell r="A507" t="str">
            <v>IG11</v>
          </cell>
          <cell r="B507" t="str">
            <v>COMISION POR CHEQUES RECHAZADOS</v>
          </cell>
          <cell r="C507">
            <v>-254.42</v>
          </cell>
          <cell r="D507">
            <v>-224.42</v>
          </cell>
          <cell r="E507">
            <v>-305</v>
          </cell>
          <cell r="F507">
            <v>-305</v>
          </cell>
          <cell r="G507">
            <v>-20</v>
          </cell>
          <cell r="H507">
            <v>-15</v>
          </cell>
          <cell r="I507">
            <v>-10</v>
          </cell>
          <cell r="J507">
            <v>-5</v>
          </cell>
          <cell r="K507">
            <v>0</v>
          </cell>
          <cell r="L507">
            <v>-10</v>
          </cell>
          <cell r="M507">
            <v>-10</v>
          </cell>
          <cell r="N507">
            <v>-10</v>
          </cell>
          <cell r="O507">
            <v>0</v>
          </cell>
          <cell r="P507">
            <v>-20</v>
          </cell>
          <cell r="Q507">
            <v>-10</v>
          </cell>
        </row>
        <row r="508">
          <cell r="A508" t="str">
            <v>IG12</v>
          </cell>
          <cell r="B508" t="str">
            <v>INTS. X FINANC. DE HERRAMIENTAS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 t="str">
            <v>IG13</v>
          </cell>
          <cell r="B509" t="str">
            <v>INGRESOS DE EJERCICIOS ANTERIORES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 t="str">
            <v>IG14</v>
          </cell>
          <cell r="B510" t="str">
            <v>REEMBOLSOS POR CONTRATOS DE SEGURO</v>
          </cell>
          <cell r="C510">
            <v>-40730.06</v>
          </cell>
          <cell r="D510">
            <v>-3546.64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A511" t="str">
            <v>IG15</v>
          </cell>
          <cell r="B511" t="str">
            <v>INGRESOS MISCELANEOS</v>
          </cell>
          <cell r="C511">
            <v>-211960.65</v>
          </cell>
          <cell r="D511">
            <v>-132278.24</v>
          </cell>
          <cell r="E511">
            <v>-397515.87999999995</v>
          </cell>
          <cell r="F511">
            <v>-397515.87999999995</v>
          </cell>
          <cell r="G511">
            <v>-10346.35</v>
          </cell>
          <cell r="H511">
            <v>-3184.51</v>
          </cell>
          <cell r="I511">
            <v>-1204.72</v>
          </cell>
          <cell r="J511">
            <v>-1262.0899999999999</v>
          </cell>
          <cell r="K511">
            <v>-1065.3900000000001</v>
          </cell>
          <cell r="L511">
            <v>-8761.5499999999993</v>
          </cell>
          <cell r="M511">
            <v>-1930.28</v>
          </cell>
          <cell r="N511">
            <v>-4554.75</v>
          </cell>
          <cell r="O511">
            <v>-8457.5</v>
          </cell>
          <cell r="P511">
            <v>1573.87</v>
          </cell>
          <cell r="Q511">
            <v>-5056.6099999999997</v>
          </cell>
        </row>
        <row r="512">
          <cell r="A512" t="str">
            <v>IG16</v>
          </cell>
          <cell r="B512" t="str">
            <v>INGRESOS POR VTA. ACTIVOS FIJOS</v>
          </cell>
          <cell r="C512">
            <v>-3111.05</v>
          </cell>
          <cell r="D512">
            <v>-3111.05</v>
          </cell>
          <cell r="E512">
            <v>-113619.46</v>
          </cell>
          <cell r="F512">
            <v>-113619.46</v>
          </cell>
          <cell r="G512">
            <v>-9846.02</v>
          </cell>
          <cell r="H512">
            <v>-2514.36</v>
          </cell>
          <cell r="I512">
            <v>-2514.38</v>
          </cell>
          <cell r="J512">
            <v>-2514.36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A513" t="str">
            <v>IG17</v>
          </cell>
          <cell r="B513" t="str">
            <v>RECUPERACION DE CUENTAS INCOBRABLES</v>
          </cell>
          <cell r="C513">
            <v>-17841.66</v>
          </cell>
          <cell r="D513">
            <v>-14806.8</v>
          </cell>
          <cell r="E513">
            <v>-21604.560000000001</v>
          </cell>
          <cell r="F513">
            <v>-21604.560000000001</v>
          </cell>
          <cell r="G513">
            <v>-2006.73</v>
          </cell>
          <cell r="H513">
            <v>-1558.77</v>
          </cell>
          <cell r="I513">
            <v>-1171.8599999999999</v>
          </cell>
          <cell r="J513">
            <v>-171.83</v>
          </cell>
          <cell r="K513">
            <v>-399.26</v>
          </cell>
          <cell r="L513">
            <v>-570.91</v>
          </cell>
          <cell r="M513">
            <v>-655.7</v>
          </cell>
          <cell r="N513">
            <v>-1047.75</v>
          </cell>
          <cell r="O513">
            <v>-2674.77</v>
          </cell>
          <cell r="P513">
            <v>-1658.73</v>
          </cell>
          <cell r="Q513">
            <v>-1755.1</v>
          </cell>
        </row>
        <row r="514">
          <cell r="A514" t="str">
            <v>IG18</v>
          </cell>
          <cell r="B514" t="str">
            <v>INGRESOS POR BIENES Y SERVICIOS A CIAS RELACIONADAS</v>
          </cell>
          <cell r="C514">
            <v>-472977.18</v>
          </cell>
          <cell r="D514">
            <v>-403545.07</v>
          </cell>
          <cell r="E514">
            <v>-427008.76999999996</v>
          </cell>
          <cell r="F514">
            <v>-427008.76999999996</v>
          </cell>
          <cell r="G514">
            <v>-37901.629999999997</v>
          </cell>
          <cell r="H514">
            <v>-38063.14</v>
          </cell>
          <cell r="I514">
            <v>-31678.12</v>
          </cell>
          <cell r="J514">
            <v>-37047.72</v>
          </cell>
          <cell r="K514">
            <v>-30408.85</v>
          </cell>
          <cell r="L514">
            <v>-34204.19</v>
          </cell>
          <cell r="M514">
            <v>-31592.51</v>
          </cell>
          <cell r="N514">
            <v>-32629.06</v>
          </cell>
          <cell r="O514">
            <v>-34710.6</v>
          </cell>
          <cell r="P514">
            <v>-31605.81</v>
          </cell>
          <cell r="Q514">
            <v>-33249.67</v>
          </cell>
        </row>
        <row r="515">
          <cell r="A515" t="str">
            <v>IG19</v>
          </cell>
          <cell r="B515" t="str">
            <v>INGRESOS POR PARTICIPACION CIAS SUBSIDIARIAS</v>
          </cell>
          <cell r="C515">
            <v>-162969.26</v>
          </cell>
          <cell r="D515">
            <v>-162969.26</v>
          </cell>
          <cell r="E515">
            <v>-159517.78</v>
          </cell>
          <cell r="F515">
            <v>-159517.78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-238529.09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 t="str">
            <v>IG20</v>
          </cell>
          <cell r="B516" t="str">
            <v>DESCUENTOS A CLIENTES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 t="str">
            <v>IN00</v>
          </cell>
          <cell r="B517" t="str">
            <v>INGRESOS POR NUEVOS NEGOCIOS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A518" t="str">
            <v>IN01</v>
          </cell>
          <cell r="B518" t="str">
            <v>RETAIL AIRE ACONDICIONADO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IN02</v>
          </cell>
          <cell r="B519" t="str">
            <v>RETAIL GENERAL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A520" t="str">
            <v>IN03</v>
          </cell>
          <cell r="B520" t="str">
            <v>TARJETAS PREPAGO CELULARES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 t="str">
            <v>IN04</v>
          </cell>
          <cell r="B521" t="str">
            <v>COMERCIALIZACION Y VTAS DE SEGUROS</v>
          </cell>
          <cell r="C521">
            <v>-2098.6799999999998</v>
          </cell>
          <cell r="D521">
            <v>-1030.21</v>
          </cell>
          <cell r="E521">
            <v>-2150.91</v>
          </cell>
          <cell r="F521">
            <v>-2150.91</v>
          </cell>
          <cell r="G521">
            <v>-132.94999999999999</v>
          </cell>
          <cell r="H521">
            <v>-94.1</v>
          </cell>
          <cell r="I521">
            <v>-87.42</v>
          </cell>
          <cell r="J521">
            <v>-81.349999999999994</v>
          </cell>
          <cell r="K521">
            <v>-80.13</v>
          </cell>
          <cell r="L521">
            <v>-80.13</v>
          </cell>
          <cell r="M521">
            <v>-78.31</v>
          </cell>
          <cell r="N521">
            <v>-80.13</v>
          </cell>
          <cell r="O521">
            <v>-74.67</v>
          </cell>
          <cell r="P521">
            <v>-77.099999999999994</v>
          </cell>
          <cell r="Q521">
            <v>-81.96</v>
          </cell>
        </row>
        <row r="522">
          <cell r="A522" t="str">
            <v>IN05</v>
          </cell>
          <cell r="B522" t="str">
            <v>INGRESOS POR FINANCIAMIENTO RETAIL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A523" t="str">
            <v>IN06</v>
          </cell>
          <cell r="B523" t="str">
            <v>COMISION POR SERVICIOS DE COLECTURIA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A524" t="str">
            <v>IN07</v>
          </cell>
          <cell r="B524" t="str">
            <v>COMISION POR REMESAS FAMILIARES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IN08</v>
          </cell>
          <cell r="B525" t="str">
            <v>VENTA DE PUBLICIDAD A TRAVES DE FACTURACION</v>
          </cell>
          <cell r="C525">
            <v>-175.9</v>
          </cell>
          <cell r="D525">
            <v>-175.9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 t="str">
            <v>IN09</v>
          </cell>
          <cell r="B526" t="str">
            <v>PUBLICIDAD EN POSTES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F527">
            <v>0</v>
          </cell>
        </row>
        <row r="528">
          <cell r="F528">
            <v>-8715177.759999983</v>
          </cell>
        </row>
        <row r="529">
          <cell r="E529">
            <v>910079.04000001762</v>
          </cell>
          <cell r="F529">
            <v>2045393.9700000081</v>
          </cell>
        </row>
        <row r="530">
          <cell r="F530">
            <v>0</v>
          </cell>
        </row>
        <row r="531">
          <cell r="A531" t="str">
            <v>ID03</v>
          </cell>
          <cell r="B531" t="str">
            <v>TASA MUNICIPAL POSTES - USO DE RED</v>
          </cell>
          <cell r="F531">
            <v>-4878017.24</v>
          </cell>
          <cell r="G531">
            <v>-642016.42000000004</v>
          </cell>
          <cell r="H531">
            <v>-657417.55000000005</v>
          </cell>
          <cell r="I531">
            <v>-658957.26</v>
          </cell>
          <cell r="J531">
            <v>-660542.23</v>
          </cell>
          <cell r="K531">
            <v>-653132.93000000005</v>
          </cell>
          <cell r="M531">
            <v>-650368.61</v>
          </cell>
          <cell r="N531">
            <v>-654354.86</v>
          </cell>
          <cell r="O531">
            <v>-654999.11</v>
          </cell>
          <cell r="Q531">
            <v>-676885.75</v>
          </cell>
          <cell r="R531">
            <v>0</v>
          </cell>
        </row>
        <row r="532">
          <cell r="A532" t="str">
            <v>CR09</v>
          </cell>
          <cell r="B532" t="str">
            <v>TASA MUNICIPAL IMPTO. POSTES</v>
          </cell>
          <cell r="F532">
            <v>5049560.8999999994</v>
          </cell>
          <cell r="G532">
            <v>647171.69999999995</v>
          </cell>
          <cell r="H532">
            <v>653574.77</v>
          </cell>
          <cell r="I532">
            <v>641888.39</v>
          </cell>
          <cell r="J532">
            <v>687350.89</v>
          </cell>
          <cell r="K532">
            <v>665802.84</v>
          </cell>
          <cell r="M532">
            <v>664664.36</v>
          </cell>
          <cell r="N532">
            <v>671663.1</v>
          </cell>
          <cell r="O532">
            <v>666213.39</v>
          </cell>
          <cell r="Q532">
            <v>667102.01</v>
          </cell>
          <cell r="R532">
            <v>0</v>
          </cell>
        </row>
        <row r="533">
          <cell r="F533">
            <v>171543.66000000027</v>
          </cell>
          <cell r="G533">
            <v>5155.2799999999115</v>
          </cell>
          <cell r="H533">
            <v>-3842.7800000000279</v>
          </cell>
          <cell r="I533">
            <v>-17068.869999999995</v>
          </cell>
          <cell r="J533">
            <v>26808.660000000033</v>
          </cell>
          <cell r="K533">
            <v>12669.909999999916</v>
          </cell>
          <cell r="M533">
            <v>14295.75</v>
          </cell>
          <cell r="N533">
            <v>17308.239999999991</v>
          </cell>
          <cell r="O533">
            <v>11214.280000000028</v>
          </cell>
          <cell r="Q533">
            <v>-9783.7399999999907</v>
          </cell>
          <cell r="R533">
            <v>0</v>
          </cell>
        </row>
        <row r="534">
          <cell r="G534">
            <v>-8.0298257792221443E-3</v>
          </cell>
          <cell r="H534">
            <v>5.8452653112166346E-3</v>
          </cell>
          <cell r="I534">
            <v>2.5902848388072993E-2</v>
          </cell>
          <cell r="J534">
            <v>-4.0585838092441165E-2</v>
          </cell>
          <cell r="K534">
            <v>-1.9398669731749578E-2</v>
          </cell>
          <cell r="L534" t="e">
            <v>#DIV/0!</v>
          </cell>
          <cell r="M534">
            <v>-2.1980996284553155E-2</v>
          </cell>
          <cell r="N534">
            <v>-2.6450846563590879E-2</v>
          </cell>
          <cell r="O534">
            <v>-1.7121061431671303E-2</v>
          </cell>
          <cell r="P534" t="e">
            <v>#DIV/0!</v>
          </cell>
          <cell r="Q534">
            <v>1.4454049298570682E-2</v>
          </cell>
          <cell r="R534" t="e">
            <v>#DIV/0!</v>
          </cell>
        </row>
      </sheetData>
      <sheetData sheetId="9">
        <row r="1">
          <cell r="G1" t="str">
            <v>Diciembre Año 2017</v>
          </cell>
          <cell r="H1">
            <v>43434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168855401.22000003</v>
          </cell>
          <cell r="V2">
            <v>171266783.79000005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49903268.640000001</v>
          </cell>
          <cell r="V3">
            <v>54317267.419999987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15936282.810000001</v>
          </cell>
          <cell r="V4">
            <v>12277454.299999999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1368806.1499999994</v>
          </cell>
          <cell r="V5">
            <v>3098630.0799999996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261955.25</v>
          </cell>
          <cell r="V6">
            <v>177117.98000000004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131603.47999999998</v>
          </cell>
          <cell r="V9">
            <v>82699.51999999996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34056.379999999976</v>
          </cell>
          <cell r="V10">
            <v>34245.809999999969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10415.199999999997</v>
          </cell>
          <cell r="V11">
            <v>4075.8399999999965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11485.280000000006</v>
          </cell>
          <cell r="V12">
            <v>2800.2500000000018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18682.469999999994</v>
          </cell>
          <cell r="V13">
            <v>26939.249999999989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13614.330000000005</v>
          </cell>
          <cell r="V14">
            <v>10782.880000000012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5024.6700000000046</v>
          </cell>
          <cell r="V15">
            <v>8030.6200000000035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2533.8200000000015</v>
          </cell>
          <cell r="V16">
            <v>4595.7100000000009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34539.619999999966</v>
          </cell>
          <cell r="V18">
            <v>-3.637978807091713E-11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0</v>
          </cell>
          <cell r="V19">
            <v>2948.1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2500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600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500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200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200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300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300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200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200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1083541.9600000002</v>
          </cell>
          <cell r="V72">
            <v>2898203.16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137702.49000000005</v>
          </cell>
          <cell r="V73">
            <v>277757.35000000003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20278.970000000016</v>
          </cell>
          <cell r="V74">
            <v>143975.35000000003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18743.04</v>
          </cell>
          <cell r="V75">
            <v>13571.590000000002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105.29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84423.380000000048</v>
          </cell>
          <cell r="V77">
            <v>260394.18000000005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352533.51000000024</v>
          </cell>
          <cell r="V78">
            <v>434039.39000000019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207446.06</v>
          </cell>
          <cell r="V79">
            <v>195421.41999999998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19873.709999999992</v>
          </cell>
          <cell r="V80">
            <v>30235.569999999992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41234.219999999987</v>
          </cell>
          <cell r="V81">
            <v>109125.09999999996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143763.87</v>
          </cell>
          <cell r="V82">
            <v>1281926.44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25581.800000000039</v>
          </cell>
          <cell r="V83">
            <v>92252.570000000036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26987.599999999999</v>
          </cell>
          <cell r="V84">
            <v>46386.659999999996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4649.5199999999986</v>
          </cell>
          <cell r="V85">
            <v>11696.630000000001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218.5</v>
          </cell>
          <cell r="V88">
            <v>1390.0500000000006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30.860000000000014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5527705.3700000001</v>
          </cell>
          <cell r="V91">
            <v>3086805.9299999988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5169084.4099999992</v>
          </cell>
          <cell r="V92">
            <v>2664415.3500000006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358620.96000000171</v>
          </cell>
          <cell r="V93">
            <v>422390.58000000083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6117397.8099999996</v>
          </cell>
          <cell r="V99">
            <v>2148499.83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6000000</v>
          </cell>
          <cell r="V100">
            <v>2000000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117397.81</v>
          </cell>
          <cell r="V104">
            <v>148499.82999999999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2922373.48</v>
          </cell>
          <cell r="V105">
            <v>3943518.46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2922373.48</v>
          </cell>
          <cell r="V106">
            <v>3943518.46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30814739.440000016</v>
          </cell>
          <cell r="V107">
            <v>32309183.870000016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29011100.419999991</v>
          </cell>
          <cell r="V110">
            <v>35058415.059999987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14612506.909999996</v>
          </cell>
          <cell r="V111">
            <v>21753578.899999995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14612506.909999996</v>
          </cell>
          <cell r="V112">
            <v>21753578.899999995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25307.769999999953</v>
          </cell>
          <cell r="V120">
            <v>144280.54999999996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1124428.31</v>
          </cell>
          <cell r="V121">
            <v>1055026.6099999999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1124428.31</v>
          </cell>
          <cell r="V122">
            <v>1055026.6099999999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11780862.360000003</v>
          </cell>
          <cell r="V137">
            <v>10372878.410000004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11780862.360000003</v>
          </cell>
          <cell r="V138">
            <v>10372878.410000004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823239.66999999993</v>
          </cell>
          <cell r="V139">
            <v>1287772.43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342486.74999999994</v>
          </cell>
          <cell r="V140">
            <v>649845.07999999996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60599.259999999951</v>
          </cell>
          <cell r="V144">
            <v>142403.14999999991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420153.66000000003</v>
          </cell>
          <cell r="V147">
            <v>495524.19999999995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40313.189999999981</v>
          </cell>
          <cell r="V149">
            <v>23396.859999999986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40313.189999999981</v>
          </cell>
          <cell r="V152">
            <v>23396.859999999986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604442.20999999961</v>
          </cell>
          <cell r="V153">
            <v>421481.29999999987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604442.20999999961</v>
          </cell>
          <cell r="V154">
            <v>421481.29999999987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-1107599.9000000001</v>
          </cell>
          <cell r="V155">
            <v>-3200255.82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-915944.91999999969</v>
          </cell>
          <cell r="V156">
            <v>-3120981.9399999995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-191654.97999999998</v>
          </cell>
          <cell r="V161">
            <v>-79273.879999999976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2842890.7100000004</v>
          </cell>
          <cell r="V167">
            <v>363908.33000000042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2841093.0200000028</v>
          </cell>
          <cell r="V171">
            <v>354283.69000000285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2137624.7699999968</v>
          </cell>
          <cell r="V172">
            <v>-3.4924596548080444E-9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703468.25</v>
          </cell>
          <cell r="V173">
            <v>354283.68999999994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1797.6900000000053</v>
          </cell>
          <cell r="V174">
            <v>9624.6400000000049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13501.189999999999</v>
          </cell>
          <cell r="V175">
            <v>33173.810000000005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428.5</v>
          </cell>
          <cell r="V176">
            <v>2064.16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428.5</v>
          </cell>
          <cell r="V177">
            <v>2064.16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0.02</v>
          </cell>
          <cell r="V179">
            <v>2.0000000000436557E-2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13072.670000000002</v>
          </cell>
          <cell r="V180">
            <v>31109.630000000005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54847.020000000004</v>
          </cell>
          <cell r="V181">
            <v>53942.49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54847.020000000004</v>
          </cell>
          <cell r="V182">
            <v>53942.49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2046.7300000000018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11093.020000000004</v>
          </cell>
          <cell r="V185">
            <v>8123.4500000000025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41060.240000000005</v>
          </cell>
          <cell r="V188">
            <v>38969.270000000011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10.979999999995925</v>
          </cell>
          <cell r="V189">
            <v>6849.7699999999968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636.04999999999995</v>
          </cell>
          <cell r="V192">
            <v>2.8421709430404007E-14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0</v>
          </cell>
          <cell r="V194">
            <v>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0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10569.050000000039</v>
          </cell>
          <cell r="V221">
            <v>25288.980000000047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-1.6370904631912708E-11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10569.050000000025</v>
          </cell>
          <cell r="V226">
            <v>25288.980000000018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322376.44999999995</v>
          </cell>
          <cell r="V234">
            <v>530912.88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322376.44999999995</v>
          </cell>
          <cell r="V238">
            <v>530912.88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322376.44999999995</v>
          </cell>
          <cell r="V239">
            <v>530912.88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898622.60999999987</v>
          </cell>
          <cell r="V245">
            <v>4525904.5699999984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667125.01000000024</v>
          </cell>
          <cell r="V246">
            <v>4007700.3500000006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223510.15999999968</v>
          </cell>
          <cell r="V247">
            <v>3528444.7699999996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161212.36999999994</v>
          </cell>
          <cell r="V248">
            <v>169593.13999999993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282402.47999999992</v>
          </cell>
          <cell r="V249">
            <v>309662.43999999994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231497.59999999998</v>
          </cell>
          <cell r="V257">
            <v>518204.22000000009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67124.679999999993</v>
          </cell>
          <cell r="V258">
            <v>0.02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164372.91999999998</v>
          </cell>
          <cell r="V259">
            <v>518204.20000000007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0</v>
          </cell>
          <cell r="V262">
            <v>0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0</v>
          </cell>
          <cell r="V263">
            <v>0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1920678.2799999984</v>
          </cell>
          <cell r="V268">
            <v>4648522.8199999984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24967.379999999994</v>
          </cell>
          <cell r="V269">
            <v>19564.609999999993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178218.46999999994</v>
          </cell>
          <cell r="V271">
            <v>219032.54999999993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104961.77999999998</v>
          </cell>
          <cell r="V272">
            <v>131529.87999999998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23754</v>
          </cell>
          <cell r="V273">
            <v>27083.79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4071.3999999999996</v>
          </cell>
          <cell r="V274">
            <v>2352.3299999999981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43552.179999999993</v>
          </cell>
          <cell r="V275">
            <v>57282.439999999988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1879.1100000000001</v>
          </cell>
          <cell r="V276">
            <v>784.11000000000035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804292.79</v>
          </cell>
          <cell r="V278">
            <v>366725.16000000003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18772.77</v>
          </cell>
          <cell r="V279">
            <v>13145.699999999997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785520.02000000014</v>
          </cell>
          <cell r="V280">
            <v>353579.46000000014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0</v>
          </cell>
          <cell r="V281">
            <v>770.91999999999871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266116.34999999998</v>
          </cell>
          <cell r="V283">
            <v>236413.3600000001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2140.4799999999977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6135.32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16197.619999999994</v>
          </cell>
          <cell r="V287">
            <v>12548.699999999992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22973.950000000023</v>
          </cell>
          <cell r="V288">
            <v>28580.20000000003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150600.31</v>
          </cell>
          <cell r="V289">
            <v>182484.87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8715.02</v>
          </cell>
          <cell r="V291">
            <v>6664.2700000000013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65488.970000000016</v>
          </cell>
          <cell r="V292">
            <v>1.4551915228366852E-11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627378.21999999974</v>
          </cell>
          <cell r="V294">
            <v>3711900.6299999994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3659582.1100000003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627378.21999999962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52318.52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19705.070000000007</v>
          </cell>
          <cell r="V298">
            <v>94115.590000000026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16041.740000000003</v>
          </cell>
          <cell r="V300">
            <v>4733.0400000000045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3663.3300000000017</v>
          </cell>
          <cell r="V301">
            <v>89382.55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3663.3299999999981</v>
          </cell>
          <cell r="V302">
            <v>2660.8999999999987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86721.65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0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118952132.58000003</v>
          </cell>
          <cell r="V305">
            <v>116949516.37000003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110632602.77999999</v>
          </cell>
          <cell r="V306">
            <v>106004452.74999997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150503614.83999994</v>
          </cell>
          <cell r="V307">
            <v>153991713.95999992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121490995.52999999</v>
          </cell>
          <cell r="V308">
            <v>124071664.25999999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121490995.52999999</v>
          </cell>
          <cell r="V314">
            <v>124071664.25999999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3452160.72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15606481.499999998</v>
          </cell>
          <cell r="V316">
            <v>15569541.989999998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47377513.590000004</v>
          </cell>
          <cell r="V317">
            <v>48877943.400000006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29714967.540000003</v>
          </cell>
          <cell r="V318">
            <v>30326119.240000002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13197510.169999998</v>
          </cell>
          <cell r="V321">
            <v>13459290.939999999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5898126.0800000001</v>
          </cell>
          <cell r="V323">
            <v>5959793.1100000003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881824.42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2636759.5700000003</v>
          </cell>
          <cell r="V328">
            <v>2767932.28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1416822.4800000002</v>
          </cell>
          <cell r="V329">
            <v>1425576.85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1178289.7799999998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29012619.309999995</v>
          </cell>
          <cell r="V333">
            <v>29920049.699999996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29012619.309999995</v>
          </cell>
          <cell r="V339">
            <v>29920049.699999996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5933338.5100000007</v>
          </cell>
          <cell r="V340">
            <v>5942823.5300000003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1645625.23</v>
          </cell>
          <cell r="V341">
            <v>1723251.44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4274454.6600000011</v>
          </cell>
          <cell r="V342">
            <v>4454205.1400000015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1721764.3500000003</v>
          </cell>
          <cell r="V344">
            <v>1787640.5800000005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163296.13</v>
          </cell>
          <cell r="V345">
            <v>162415.67999999999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233913.54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3448783.9400000009</v>
          </cell>
          <cell r="V347">
            <v>3593659.7300000014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5226111.34</v>
          </cell>
          <cell r="V348">
            <v>5305152.67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6342474.4699999997</v>
          </cell>
          <cell r="V349">
            <v>6694130.2500000019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-60608942.420000002</v>
          </cell>
          <cell r="V364">
            <v>-65510468.850000001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-42529182.940000005</v>
          </cell>
          <cell r="V365">
            <v>-45757670.280000009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-42529182.940000005</v>
          </cell>
          <cell r="V371">
            <v>-45757670.280000009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-1283036.1599999985</v>
          </cell>
          <cell r="V372">
            <v>-1370174.2599999979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-6237124.9700000007</v>
          </cell>
          <cell r="V373">
            <v>-6621318.4800000014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-14231464.67</v>
          </cell>
          <cell r="V374">
            <v>-15390599.33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-11356993.039999999</v>
          </cell>
          <cell r="V375">
            <v>-12041481.279999997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-3961647.2299999995</v>
          </cell>
          <cell r="V378">
            <v>-4290734.5799999991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-3178484.0500000003</v>
          </cell>
          <cell r="V380">
            <v>-3329847.6600000006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-1232.9199999999996</v>
          </cell>
          <cell r="V382">
            <v>-1531.2399999999984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-64423.039999999986</v>
          </cell>
          <cell r="V383">
            <v>-85700.7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-350456.20000000007</v>
          </cell>
          <cell r="V384">
            <v>-368968.95000000007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-988006.32000000007</v>
          </cell>
          <cell r="V385">
            <v>-1187670.1099999999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-425817.99</v>
          </cell>
          <cell r="V386">
            <v>-455777.77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-450300.54</v>
          </cell>
          <cell r="V387">
            <v>-612959.72999999986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-195.81</v>
          </cell>
          <cell r="V389">
            <v>-906.19000000000017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-18079759.479999993</v>
          </cell>
          <cell r="V390">
            <v>-19752798.569999993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-18079759.479999993</v>
          </cell>
          <cell r="V396">
            <v>-19752798.569999993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-2242476.899999999</v>
          </cell>
          <cell r="V397">
            <v>-2434105.4299999983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-1228322.6600000001</v>
          </cell>
          <cell r="V398">
            <v>-1342980.5599999996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-3800232.5199999986</v>
          </cell>
          <cell r="V399">
            <v>-3972599.46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-1290986.6800000002</v>
          </cell>
          <cell r="V401">
            <v>-1403926.0600000003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-151837.44000000009</v>
          </cell>
          <cell r="V402">
            <v>-153094.51000000015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-232780.59000000026</v>
          </cell>
          <cell r="V403">
            <v>-232991.79000000039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-1847492.6200000003</v>
          </cell>
          <cell r="V404">
            <v>-2105802.8299999996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-3822639.2499999995</v>
          </cell>
          <cell r="V405">
            <v>-4234663.5399999991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-3440133.68</v>
          </cell>
          <cell r="V406">
            <v>-3849777.2500000005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10221232.5</v>
          </cell>
          <cell r="V533">
            <v>10227279.409999998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8184747.5899999999</v>
          </cell>
          <cell r="V534">
            <v>8183618.21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8184747.5899999999</v>
          </cell>
          <cell r="V540">
            <v>8183618.21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8184747.5899999999</v>
          </cell>
          <cell r="V542">
            <v>8183618.21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2036484.9099999997</v>
          </cell>
          <cell r="V558">
            <v>2043661.1999999997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2036484.9099999997</v>
          </cell>
          <cell r="V564">
            <v>2043661.1999999997</v>
          </cell>
        </row>
        <row r="565">
          <cell r="B565" t="str">
            <v>120105020601</v>
          </cell>
          <cell r="G565">
            <v>0</v>
          </cell>
          <cell r="I565">
            <v>1266490.0899999999</v>
          </cell>
          <cell r="V565">
            <v>1273666.3799999999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127901.81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642093.01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-914352.08</v>
          </cell>
          <cell r="V575">
            <v>-1793498.2600000007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-539277.52</v>
          </cell>
          <cell r="V576">
            <v>-1039831.6399999999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-539277.52</v>
          </cell>
          <cell r="V582">
            <v>-1039831.6399999999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-539277.52</v>
          </cell>
          <cell r="V584">
            <v>-1039831.6399999999</v>
          </cell>
        </row>
        <row r="585">
          <cell r="B585" t="str">
            <v>120106010603</v>
          </cell>
          <cell r="G585">
            <v>0</v>
          </cell>
        </row>
        <row r="586">
          <cell r="B586" t="str">
            <v>120106010604</v>
          </cell>
          <cell r="G586">
            <v>0</v>
          </cell>
        </row>
        <row r="587">
          <cell r="B587" t="str">
            <v>120106010605</v>
          </cell>
          <cell r="G587">
            <v>0</v>
          </cell>
        </row>
        <row r="588">
          <cell r="B588" t="str">
            <v>120106010606</v>
          </cell>
          <cell r="G588">
            <v>0</v>
          </cell>
        </row>
        <row r="589">
          <cell r="B589" t="str">
            <v>120106010607</v>
          </cell>
          <cell r="G589">
            <v>0</v>
          </cell>
        </row>
        <row r="590">
          <cell r="B590" t="str">
            <v>120106010608</v>
          </cell>
          <cell r="G590">
            <v>0</v>
          </cell>
        </row>
        <row r="591">
          <cell r="B591" t="str">
            <v>120106010609</v>
          </cell>
          <cell r="G591">
            <v>0</v>
          </cell>
        </row>
        <row r="592">
          <cell r="B592" t="str">
            <v>120106010610</v>
          </cell>
          <cell r="G592">
            <v>0</v>
          </cell>
        </row>
        <row r="593">
          <cell r="B593" t="str">
            <v>120106010611</v>
          </cell>
          <cell r="G593">
            <v>0</v>
          </cell>
        </row>
        <row r="594">
          <cell r="B594" t="str">
            <v>120106010612</v>
          </cell>
          <cell r="G594">
            <v>0</v>
          </cell>
        </row>
        <row r="595">
          <cell r="B595" t="str">
            <v>120106010613</v>
          </cell>
          <cell r="G595">
            <v>0</v>
          </cell>
        </row>
        <row r="596">
          <cell r="B596" t="str">
            <v>120106010614</v>
          </cell>
          <cell r="G596">
            <v>0</v>
          </cell>
        </row>
        <row r="597">
          <cell r="B597" t="str">
            <v>120106010615</v>
          </cell>
          <cell r="G597">
            <v>0</v>
          </cell>
        </row>
        <row r="598">
          <cell r="B598" t="str">
            <v>120106010616</v>
          </cell>
          <cell r="G598">
            <v>0</v>
          </cell>
        </row>
        <row r="599">
          <cell r="B599" t="str">
            <v>120106010617</v>
          </cell>
          <cell r="G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-375074.56000000006</v>
          </cell>
          <cell r="V600">
            <v>-753666.61999999976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-375074.56000000006</v>
          </cell>
          <cell r="V606">
            <v>-753666.61999999976</v>
          </cell>
        </row>
        <row r="607">
          <cell r="B607" t="str">
            <v>120106020601</v>
          </cell>
          <cell r="G607">
            <v>0</v>
          </cell>
          <cell r="I607">
            <v>-224578.12</v>
          </cell>
          <cell r="V607">
            <v>-461201.98000000016</v>
          </cell>
        </row>
        <row r="608">
          <cell r="B608" t="str">
            <v>120106020602</v>
          </cell>
          <cell r="G608">
            <v>0</v>
          </cell>
          <cell r="I608">
            <v>-22364.210000000003</v>
          </cell>
          <cell r="V608">
            <v>-46549.909999999989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-128132.23</v>
          </cell>
          <cell r="V614">
            <v>-245914.72999999998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4655723.76</v>
          </cell>
          <cell r="V675">
            <v>4542207.5599999996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4305967.1399999997</v>
          </cell>
          <cell r="V676">
            <v>4162182.2299999995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3280969.1800000011</v>
          </cell>
          <cell r="V677">
            <v>3189393.3100000005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489645.24</v>
          </cell>
          <cell r="V678">
            <v>689169.76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526672.39</v>
          </cell>
          <cell r="V679">
            <v>222683.27000000002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8680.3300000000509</v>
          </cell>
          <cell r="V680">
            <v>60935.890000000058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349756.62000000017</v>
          </cell>
          <cell r="V682">
            <v>380025.33000000019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2228107.25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2228107.25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876508.01000000024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516509.0100000003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364517.01000000013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364517.01000000013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6612431.9500000002</v>
          </cell>
          <cell r="V703">
            <v>5477694.2600000007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1562725.37</v>
          </cell>
          <cell r="V707">
            <v>1358123.4900000002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6275051.5899999999</v>
          </cell>
          <cell r="V708">
            <v>6450904.71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-4712326.2200000007</v>
          </cell>
          <cell r="V709">
            <v>-5092781.2200000025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5049706.58</v>
          </cell>
          <cell r="V712">
            <v>4119570.7699999977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10058638.529999999</v>
          </cell>
          <cell r="V713">
            <v>10058638.529999999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-5008931.95</v>
          </cell>
          <cell r="V714">
            <v>-5939067.7600000026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540829.07000000007</v>
          </cell>
          <cell r="V723">
            <v>540829.07000000007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540829.07000000007</v>
          </cell>
          <cell r="V724">
            <v>540829.07000000007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540829.07000000007</v>
          </cell>
          <cell r="V725">
            <v>540829.07000000007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35814.11</v>
          </cell>
          <cell r="V730">
            <v>40914.11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17819.71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17819.71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17994.400000000001</v>
          </cell>
          <cell r="V735">
            <v>18494.400000000001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17994.400000000001</v>
          </cell>
          <cell r="V736">
            <v>18494.400000000001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253946.66000000003</v>
          </cell>
          <cell r="V742">
            <v>246541.49000000005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31969.360000000001</v>
          </cell>
          <cell r="V744">
            <v>24564.190000000002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31969.360000000001</v>
          </cell>
          <cell r="V746">
            <v>24564.190000000002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221977.30000000005</v>
          </cell>
          <cell r="V749">
            <v>221977.30000000005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221977.30000000005</v>
          </cell>
          <cell r="V750">
            <v>221977.30000000005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1247.3100000000013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1247.3100000000013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1247.3100000000013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3777863.5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3777863.5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4.6566128730773926E-10</v>
          </cell>
          <cell r="V763">
            <v>849625.46000000054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138195.64000000001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2218123.5499999998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524367.47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42424.799999999988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5126.579999999999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-125674053.02</v>
          </cell>
          <cell r="V770">
            <v>-133064376.28999998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-72157990.200000018</v>
          </cell>
          <cell r="V771">
            <v>-81210187.520000026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-25027229.34</v>
          </cell>
          <cell r="V772">
            <v>-28428211.98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-27229.340000000084</v>
          </cell>
          <cell r="V773">
            <v>-1973085.02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-4000000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-4000000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-21000000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-21000000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-35714905.559999987</v>
          </cell>
          <cell r="V786">
            <v>-36672497.169999987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-11700713.230000004</v>
          </cell>
          <cell r="V787">
            <v>-9893023.0300000049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-16072377.970000003</v>
          </cell>
          <cell r="V788">
            <v>-14734672.84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-1024053.2700000001</v>
          </cell>
          <cell r="V789">
            <v>-506782.77000000008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-972972.7699999999</v>
          </cell>
          <cell r="V790">
            <v>-480530.66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-171932.3</v>
          </cell>
          <cell r="V791">
            <v>-67119.180000000022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-379766.15</v>
          </cell>
          <cell r="V792">
            <v>-191930.75000000006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-62840.969999999987</v>
          </cell>
          <cell r="V793">
            <v>-43984.279999999977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-33824.550000000003</v>
          </cell>
          <cell r="V795">
            <v>-12701.05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-12601.610000000004</v>
          </cell>
          <cell r="V796">
            <v>-7970.7100000000028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-58305.67</v>
          </cell>
          <cell r="V797">
            <v>-12262.070000000007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-6963.49</v>
          </cell>
          <cell r="V798">
            <v>-5121.5999999999995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-893.33999999999992</v>
          </cell>
          <cell r="V799">
            <v>-578.28999999999974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-10172.549999999997</v>
          </cell>
          <cell r="V800">
            <v>-8237.1999999999971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-17676.450000000004</v>
          </cell>
          <cell r="V801">
            <v>-17166.020000000004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-13324.57</v>
          </cell>
          <cell r="V802">
            <v>-4438.5999999999995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-18522.510000000002</v>
          </cell>
          <cell r="V803">
            <v>-6469.5300000000025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-53472.160000000003</v>
          </cell>
          <cell r="V804">
            <v>-28461.059999999998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-15167.52</v>
          </cell>
          <cell r="V805">
            <v>-4170.3099999999995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-10606.41</v>
          </cell>
          <cell r="V806">
            <v>-7252.3099999999995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-18460.130000000005</v>
          </cell>
          <cell r="V807">
            <v>-13664.940000000006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-7379.68</v>
          </cell>
          <cell r="V808">
            <v>-4748.88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-9246.6699999999983</v>
          </cell>
          <cell r="V809">
            <v>-2875.5999999999976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-18494.75</v>
          </cell>
          <cell r="V810">
            <v>-7989.63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-3220.08</v>
          </cell>
          <cell r="V811">
            <v>-1321.6299999999997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-6811.2599999999984</v>
          </cell>
          <cell r="V812">
            <v>-2183.9399999999987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-1186.69</v>
          </cell>
          <cell r="V813">
            <v>-498.18000000000006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-284.91000000000003</v>
          </cell>
          <cell r="V814">
            <v>-293.88000000000005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-12988.610000000002</v>
          </cell>
          <cell r="V815">
            <v>-8287.9100000000017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-1214.9099999999999</v>
          </cell>
          <cell r="V816">
            <v>-1121.4099999999999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-1314.2600000000002</v>
          </cell>
          <cell r="V817">
            <v>-1513.27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-9186.1000000000022</v>
          </cell>
          <cell r="V818">
            <v>-5946.5400000000018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-4232.7300000000005</v>
          </cell>
          <cell r="V819">
            <v>-3572.4600000000009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-599.53999999999974</v>
          </cell>
          <cell r="V820">
            <v>-477.47999999999968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-1315.94</v>
          </cell>
          <cell r="V821">
            <v>-338.90999999999997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-5842.1</v>
          </cell>
          <cell r="V822">
            <v>-5076.4900000000007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-4173.5500000000011</v>
          </cell>
          <cell r="V823">
            <v>-1792.1800000000017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-661.66</v>
          </cell>
          <cell r="V824">
            <v>-675.66000000000008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-288.94999999999993</v>
          </cell>
          <cell r="V825">
            <v>-288.70999999999998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-51080.499999999985</v>
          </cell>
          <cell r="V826">
            <v>-26252.109999999986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-1176</v>
          </cell>
          <cell r="V827">
            <v>-308.7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-49904.5</v>
          </cell>
          <cell r="V828">
            <v>-25943.410000000011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-2918708.1799999988</v>
          </cell>
          <cell r="V829">
            <v>-1943788.9899999986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-2665470.379999998</v>
          </cell>
          <cell r="V830">
            <v>-1541622.2599999979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-2665470.379999998</v>
          </cell>
          <cell r="V831">
            <v>-1541622.2799999979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0.02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-253237.8</v>
          </cell>
          <cell r="V834">
            <v>-402166.73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-253237.8</v>
          </cell>
          <cell r="V835">
            <v>-402166.73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-3999052.9099999997</v>
          </cell>
          <cell r="V837">
            <v>-4202598.8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-3914089.78</v>
          </cell>
          <cell r="V838">
            <v>-4170557.67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-84795</v>
          </cell>
          <cell r="V839">
            <v>-31873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0</v>
          </cell>
          <cell r="V842">
            <v>-5391630.7400000002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0</v>
          </cell>
          <cell r="V843">
            <v>-5391630.7400000002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-561445.36999999988</v>
          </cell>
          <cell r="V844">
            <v>-236905.38999999993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-561445.36999999988</v>
          </cell>
          <cell r="V845">
            <v>-236905.38999999993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-215244.33999999994</v>
          </cell>
          <cell r="V846">
            <v>-14333.5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-220093.27000000002</v>
          </cell>
          <cell r="V847">
            <v>-222571.88999999998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-126107.75999999998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-1041090.4399999997</v>
          </cell>
          <cell r="V853">
            <v>-1718767.8399999994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-35134.819999999992</v>
          </cell>
          <cell r="V854">
            <v>-34826.219999999987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-95343.110000000015</v>
          </cell>
          <cell r="V855">
            <v>-107840.18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-910612.50999999954</v>
          </cell>
          <cell r="V866">
            <v>-1575487.6999999995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-353538.15</v>
          </cell>
          <cell r="V867">
            <v>-309240.30999999988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-221913.31000000003</v>
          </cell>
          <cell r="V868">
            <v>-301152.15000000002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-32650.35999999987</v>
          </cell>
          <cell r="V869">
            <v>-582118.68999999983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-302510.69</v>
          </cell>
          <cell r="V871">
            <v>-382976.54999999993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-1.0658141036401503E-13</v>
          </cell>
          <cell r="V872">
            <v>-613.74000000000024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-1.0658141036401503E-13</v>
          </cell>
          <cell r="V873">
            <v>-613.74000000000024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-98976.199999999764</v>
          </cell>
          <cell r="V874">
            <v>-598103.41999999969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-98976.199999999764</v>
          </cell>
          <cell r="V875">
            <v>-598103.41999999969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-10313.92</v>
          </cell>
          <cell r="V876">
            <v>-4009.9699999999993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-88662.280000000217</v>
          </cell>
          <cell r="V877">
            <v>-594093.45000000019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-1849029.9299999995</v>
          </cell>
          <cell r="V878">
            <v>-1756894.8299999996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-1849029.9299999995</v>
          </cell>
          <cell r="V879">
            <v>-1756894.8299999996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-1012515.9500000007</v>
          </cell>
          <cell r="V880">
            <v>-577836.47000000032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-17589</v>
          </cell>
          <cell r="V881">
            <v>-26003.18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-103.53</v>
          </cell>
          <cell r="V882">
            <v>76.2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-270554.01</v>
          </cell>
          <cell r="V884">
            <v>-393493.85000000003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-112851.51000000007</v>
          </cell>
          <cell r="V885">
            <v>-111054.92000000004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-5001.5700000000006</v>
          </cell>
          <cell r="V887">
            <v>-42925.5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-159592.57000000004</v>
          </cell>
          <cell r="V890">
            <v>-314752.52000000008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-82524.459999999992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-184399.00999999998</v>
          </cell>
          <cell r="V892">
            <v>-215546.58999999997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-3898.3200000000074</v>
          </cell>
          <cell r="V893">
            <v>-19599.670000000006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0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-738486.65000000026</v>
          </cell>
          <cell r="V895">
            <v>-650867.44000000018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-738486.65000000026</v>
          </cell>
          <cell r="V896">
            <v>-650867.44000000018</v>
          </cell>
        </row>
        <row r="897">
          <cell r="B897" t="str">
            <v>21080101</v>
          </cell>
          <cell r="G897">
            <v>0</v>
          </cell>
          <cell r="I897">
            <v>-195548.52999999997</v>
          </cell>
          <cell r="V897">
            <v>-173038.77999999994</v>
          </cell>
        </row>
        <row r="898">
          <cell r="B898" t="str">
            <v>21080102</v>
          </cell>
          <cell r="G898">
            <v>0</v>
          </cell>
          <cell r="I898">
            <v>-144975.53000000003</v>
          </cell>
          <cell r="V898">
            <v>-127226.51000000004</v>
          </cell>
        </row>
        <row r="899">
          <cell r="B899" t="str">
            <v>21080103</v>
          </cell>
          <cell r="G899">
            <v>0</v>
          </cell>
          <cell r="I899">
            <v>-12064.529999999997</v>
          </cell>
          <cell r="V899">
            <v>-10570.09</v>
          </cell>
        </row>
        <row r="900">
          <cell r="B900" t="str">
            <v>21080104</v>
          </cell>
          <cell r="G900">
            <v>0</v>
          </cell>
          <cell r="I900">
            <v>-342556.92000000004</v>
          </cell>
          <cell r="V900">
            <v>-301997.08</v>
          </cell>
        </row>
        <row r="901">
          <cell r="B901" t="str">
            <v>21080105</v>
          </cell>
          <cell r="G901">
            <v>0</v>
          </cell>
          <cell r="I901">
            <v>-43341.139999999992</v>
          </cell>
          <cell r="V901">
            <v>-38034.979999999989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-493638.2300000001</v>
          </cell>
          <cell r="V902">
            <v>-522875.79000000015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0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-264015.03999999986</v>
          </cell>
          <cell r="V905">
            <v>-223235.48999999976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-215528.41999999998</v>
          </cell>
          <cell r="V906">
            <v>-133030.80999999997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-48486.620000000032</v>
          </cell>
          <cell r="V907">
            <v>-90204.680000000022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4.3655745685100555E-11</v>
          </cell>
          <cell r="V908">
            <v>0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-6135.32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-229623.19000000003</v>
          </cell>
          <cell r="V910">
            <v>-293504.9800000001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-216079.05999999991</v>
          </cell>
          <cell r="V911">
            <v>-273554.69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0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-13544.130000000001</v>
          </cell>
          <cell r="V913">
            <v>-19950.290000000008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-5302891.4999999991</v>
          </cell>
          <cell r="V916">
            <v>-8591524.9999999981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-3132667.9199999995</v>
          </cell>
          <cell r="V917">
            <v>-6209393.5599999987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-2700932.1099999994</v>
          </cell>
          <cell r="V918">
            <v>-6209393.5599999987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-431735.81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-423273.57999999996</v>
          </cell>
          <cell r="V920">
            <v>-238859.11000000002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-393214.46000000008</v>
          </cell>
          <cell r="V921">
            <v>-215037.83000000005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-30059.120000000006</v>
          </cell>
          <cell r="V922">
            <v>-23821.280000000002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-767716.27000000037</v>
          </cell>
          <cell r="V923">
            <v>-1493367.1400000004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-20016.700000000008</v>
          </cell>
          <cell r="V924">
            <v>-288438.57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-721959.03000000026</v>
          </cell>
          <cell r="V925">
            <v>-1170051.2900000005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-285.93999999999937</v>
          </cell>
          <cell r="V926">
            <v>-2421.7099999999987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-25454.6</v>
          </cell>
          <cell r="V927">
            <v>-32455.57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-979233.73</v>
          </cell>
          <cell r="V928">
            <v>-649905.18999999971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-979233.73</v>
          </cell>
          <cell r="V929">
            <v>-649905.18999999971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-330620.16000000102</v>
          </cell>
          <cell r="V932">
            <v>-339195.65000000142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-291506.89000000147</v>
          </cell>
          <cell r="V933">
            <v>-301147.75000000116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-39113.270000000004</v>
          </cell>
          <cell r="V934">
            <v>-38047.9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-257223.57</v>
          </cell>
          <cell r="V935">
            <v>-497775.74000000005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-257223.57</v>
          </cell>
          <cell r="V939">
            <v>-497775.74000000005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-257223.57</v>
          </cell>
          <cell r="V940">
            <v>-497775.74000000005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-742453.25</v>
          </cell>
          <cell r="V945">
            <v>-1196567.27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-595445.38000000012</v>
          </cell>
          <cell r="V946">
            <v>-919935.28000000014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-590342.67999999993</v>
          </cell>
          <cell r="V947">
            <v>-919530.09000000008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-5102.7000000000007</v>
          </cell>
          <cell r="V948">
            <v>-405.19000000000131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-147007.87</v>
          </cell>
          <cell r="V949">
            <v>-147007.87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-147007.87</v>
          </cell>
          <cell r="V950">
            <v>-147007.87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V951">
            <v>0</v>
          </cell>
        </row>
        <row r="952">
          <cell r="B952" t="str">
            <v>21140301</v>
          </cell>
          <cell r="V952">
            <v>-129624.12000000002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-53516062.819999985</v>
          </cell>
          <cell r="V953">
            <v>-51854188.769999981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-22375000</v>
          </cell>
          <cell r="V954">
            <v>-19454743.809999999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-22375000</v>
          </cell>
          <cell r="V955">
            <v>-19454743.809999999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-22375000</v>
          </cell>
          <cell r="V959">
            <v>-19454743.809999999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-8826794.8699999992</v>
          </cell>
          <cell r="V964">
            <v>-8243603.5999999978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-8826794.8699999992</v>
          </cell>
          <cell r="V965">
            <v>-8243603.5999999978</v>
          </cell>
        </row>
        <row r="966">
          <cell r="B966" t="str">
            <v>22030101</v>
          </cell>
          <cell r="G966">
            <v>0</v>
          </cell>
          <cell r="I966">
            <v>-8826794.8699999992</v>
          </cell>
          <cell r="V966">
            <v>-8243603.5999999978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-6656392.4800000004</v>
          </cell>
          <cell r="V967">
            <v>-6567563.1400000015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-6656392.4800000004</v>
          </cell>
          <cell r="V968">
            <v>-6567563.1400000015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-6656392.4800000004</v>
          </cell>
          <cell r="V969">
            <v>-6567563.1400000015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-3360330.8099999987</v>
          </cell>
          <cell r="V981">
            <v>-3251186.1699999981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-3360330.8099999987</v>
          </cell>
          <cell r="V984">
            <v>-3251186.1699999981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-3343627.9099999992</v>
          </cell>
          <cell r="V985">
            <v>-3234483.2699999986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-16702.899999999998</v>
          </cell>
          <cell r="V986">
            <v>-16702.899999999998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-159443.27999999994</v>
          </cell>
          <cell r="V989">
            <v>-157124.79999999999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-900.59000000000015</v>
          </cell>
          <cell r="V993">
            <v>-1485.4700000000003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-900.59000000000015</v>
          </cell>
          <cell r="V994">
            <v>-1485.4700000000003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-137034.22000000006</v>
          </cell>
          <cell r="V995">
            <v>-123393.54000000005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-85377.62000000001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-51656.599999999991</v>
          </cell>
          <cell r="V999">
            <v>-90533.54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-21508.469999999983</v>
          </cell>
          <cell r="V1013">
            <v>-32245.789999999979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-21508.469999999983</v>
          </cell>
          <cell r="V1014">
            <v>-32245.789999999979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-12138101.379999999</v>
          </cell>
          <cell r="V1027">
            <v>-14179967.249999998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-12138101.379999999</v>
          </cell>
          <cell r="V1028">
            <v>-14179967.249999998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-852273.94999999495</v>
          </cell>
          <cell r="V1029">
            <v>1511258.080000005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-12714.21</v>
          </cell>
          <cell r="V1030">
            <v>-8079.0900000000029</v>
          </cell>
        </row>
        <row r="1031">
          <cell r="B1031" t="str">
            <v>22110103</v>
          </cell>
          <cell r="I1031">
            <v>-13334626.189999999</v>
          </cell>
          <cell r="V1031">
            <v>-14626340.17</v>
          </cell>
        </row>
        <row r="1032">
          <cell r="B1032" t="str">
            <v>22110104</v>
          </cell>
          <cell r="I1032">
            <v>-858636.8600000001</v>
          </cell>
          <cell r="V1032">
            <v>-1007209.83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-1.000000000523869E-2</v>
          </cell>
          <cell r="V1034">
            <v>-5.2386896903788838E-12</v>
          </cell>
        </row>
        <row r="1035">
          <cell r="B1035" t="str">
            <v>22110107</v>
          </cell>
          <cell r="I1035">
            <v>-429.32999999999993</v>
          </cell>
          <cell r="V1035">
            <v>185.99000000000004</v>
          </cell>
        </row>
        <row r="1036">
          <cell r="B1036" t="str">
            <v>22110108</v>
          </cell>
          <cell r="V1036">
            <v>-49782.23</v>
          </cell>
        </row>
        <row r="1037">
          <cell r="B1037" t="str">
            <v>22110199</v>
          </cell>
          <cell r="V1037">
            <v>-2920579.17</v>
          </cell>
        </row>
        <row r="1038">
          <cell r="B1038" t="str">
            <v>3</v>
          </cell>
          <cell r="G1038">
            <v>-39034404.210000001</v>
          </cell>
          <cell r="H1038">
            <v>-50148201.509999998</v>
          </cell>
          <cell r="I1038">
            <v>-43181348.200000003</v>
          </cell>
          <cell r="V1038">
            <v>-29791446.640000001</v>
          </cell>
        </row>
        <row r="1039">
          <cell r="B1039" t="str">
            <v>31</v>
          </cell>
          <cell r="G1039">
            <v>-39034404.210000001</v>
          </cell>
          <cell r="H1039">
            <v>-50148201.509999998</v>
          </cell>
          <cell r="I1039">
            <v>-43181348.200000003</v>
          </cell>
          <cell r="V1039">
            <v>-29791446.640000001</v>
          </cell>
        </row>
        <row r="1040">
          <cell r="B1040" t="str">
            <v>3101</v>
          </cell>
          <cell r="G1040">
            <v>-12282292</v>
          </cell>
          <cell r="H1040">
            <v>-12282292</v>
          </cell>
          <cell r="I1040">
            <v>-12282292</v>
          </cell>
          <cell r="V1040">
            <v>-12282292</v>
          </cell>
          <cell r="Y1040" t="str">
            <v>Capital social</v>
          </cell>
        </row>
        <row r="1041">
          <cell r="B1041" t="str">
            <v>310101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  <cell r="X1041" t="str">
            <v>Capital social</v>
          </cell>
        </row>
        <row r="1042">
          <cell r="B1042" t="str">
            <v>31010101</v>
          </cell>
          <cell r="G1042">
            <v>-9000000</v>
          </cell>
          <cell r="H1042">
            <v>-9000000</v>
          </cell>
          <cell r="I1042">
            <v>-9000000</v>
          </cell>
          <cell r="V1042">
            <v>-9000000</v>
          </cell>
        </row>
        <row r="1043">
          <cell r="B1043" t="str">
            <v>31010102</v>
          </cell>
          <cell r="G1043">
            <v>0</v>
          </cell>
          <cell r="H1043">
            <v>0</v>
          </cell>
          <cell r="I1043">
            <v>0</v>
          </cell>
          <cell r="V1043">
            <v>0</v>
          </cell>
          <cell r="Y1043" t="str">
            <v>Capital social</v>
          </cell>
        </row>
        <row r="1044">
          <cell r="B1044" t="str">
            <v>310102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  <cell r="X1044" t="str">
            <v>Capital social</v>
          </cell>
        </row>
        <row r="1045">
          <cell r="B1045" t="str">
            <v>31010201</v>
          </cell>
          <cell r="G1045">
            <v>-3282292</v>
          </cell>
          <cell r="H1045">
            <v>-3282292</v>
          </cell>
          <cell r="I1045">
            <v>-3282292</v>
          </cell>
          <cell r="V1045">
            <v>-3282292</v>
          </cell>
        </row>
        <row r="1046">
          <cell r="B1046" t="str">
            <v>31010202</v>
          </cell>
          <cell r="G1046">
            <v>0</v>
          </cell>
          <cell r="H1046">
            <v>0</v>
          </cell>
          <cell r="I1046">
            <v>0</v>
          </cell>
          <cell r="V1046">
            <v>0</v>
          </cell>
          <cell r="Y1046" t="str">
            <v>Utilidades retenidas</v>
          </cell>
        </row>
        <row r="1047">
          <cell r="B1047" t="str">
            <v>3102</v>
          </cell>
          <cell r="G1047">
            <v>-11147951.119999999</v>
          </cell>
          <cell r="H1047">
            <v>-11629724.24</v>
          </cell>
          <cell r="I1047">
            <v>-25009481</v>
          </cell>
          <cell r="V1047">
            <v>-11619579.439999999</v>
          </cell>
        </row>
        <row r="1048">
          <cell r="B1048" t="str">
            <v>310201</v>
          </cell>
          <cell r="G1048">
            <v>0</v>
          </cell>
          <cell r="H1048">
            <v>0</v>
          </cell>
          <cell r="I1048">
            <v>-13389901.560000001</v>
          </cell>
          <cell r="O1048">
            <v>13389901.560000001</v>
          </cell>
          <cell r="V1048">
            <v>-11619579.439999999</v>
          </cell>
          <cell r="X1048" t="str">
            <v>Resultados acumulados</v>
          </cell>
        </row>
        <row r="1049">
          <cell r="B1049" t="str">
            <v>310202</v>
          </cell>
          <cell r="G1049">
            <v>0</v>
          </cell>
          <cell r="H1049">
            <v>0</v>
          </cell>
          <cell r="I1049">
            <v>0</v>
          </cell>
          <cell r="V1049">
            <v>0</v>
          </cell>
          <cell r="X1049" t="str">
            <v>Resultados acumulados</v>
          </cell>
        </row>
        <row r="1050">
          <cell r="B1050" t="str">
            <v>310203</v>
          </cell>
          <cell r="G1050">
            <v>-11147951.119999999</v>
          </cell>
          <cell r="H1050">
            <v>-11629724.240000004</v>
          </cell>
          <cell r="I1050">
            <v>-11619579.439999999</v>
          </cell>
          <cell r="V1050">
            <v>0</v>
          </cell>
          <cell r="X1050" t="str">
            <v>Resultados acumulados</v>
          </cell>
          <cell r="Y1050" t="str">
            <v>Reserva legal</v>
          </cell>
        </row>
        <row r="1051">
          <cell r="B1051" t="str">
            <v>3103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  <cell r="X1051" t="str">
            <v>Reserva legal</v>
          </cell>
        </row>
        <row r="1052">
          <cell r="B1052" t="str">
            <v>310301</v>
          </cell>
          <cell r="G1052">
            <v>-7018452.5700000003</v>
          </cell>
          <cell r="H1052">
            <v>-7018452.5700000003</v>
          </cell>
          <cell r="I1052">
            <v>-7018452.5700000003</v>
          </cell>
          <cell r="V1052">
            <v>-7018452.5700000003</v>
          </cell>
        </row>
        <row r="1053">
          <cell r="B1053" t="str">
            <v>310302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</row>
        <row r="1054">
          <cell r="B1054" t="str">
            <v>310303</v>
          </cell>
          <cell r="G1054">
            <v>0</v>
          </cell>
          <cell r="H1054">
            <v>0</v>
          </cell>
          <cell r="I1054">
            <v>0</v>
          </cell>
          <cell r="V1054">
            <v>0</v>
          </cell>
          <cell r="Y1054" t="str">
            <v>Superávit por revaluación</v>
          </cell>
        </row>
        <row r="1055">
          <cell r="B1055" t="str">
            <v>3104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3104010101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3104010102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3104010103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3104010104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3104010105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3104010106</v>
          </cell>
          <cell r="G1063">
            <v>-8903347.5299999993</v>
          </cell>
          <cell r="H1063">
            <v>-19991744.880000003</v>
          </cell>
          <cell r="I1063">
            <v>0</v>
          </cell>
          <cell r="V1063">
            <v>0</v>
          </cell>
          <cell r="X1063" t="str">
            <v>Otros componentes del patrimonio</v>
          </cell>
        </row>
        <row r="1064">
          <cell r="B1064" t="str">
            <v>31040102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3104010201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3104010203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3104010204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3104010205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3104010206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3104020101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3104020102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3104020103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3104020104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3104020105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3104020106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3104020201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3104020203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3104020204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3104020205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3104020206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310501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310502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3106</v>
          </cell>
          <cell r="G1089">
            <v>317639.01</v>
          </cell>
          <cell r="H1089">
            <v>774012.17999999993</v>
          </cell>
          <cell r="I1089">
            <v>1128877.3700000001</v>
          </cell>
          <cell r="V1089">
            <v>1128877.3700000001</v>
          </cell>
          <cell r="X1089" t="str">
            <v>Otros componentes del patrimonio</v>
          </cell>
        </row>
        <row r="1090">
          <cell r="B1090" t="str">
            <v>310601</v>
          </cell>
          <cell r="G1090">
            <v>453770.02</v>
          </cell>
          <cell r="H1090">
            <v>1105731.68</v>
          </cell>
          <cell r="I1090">
            <v>1612681.96</v>
          </cell>
          <cell r="V1090">
            <v>1612681.96</v>
          </cell>
        </row>
        <row r="1091">
          <cell r="B1091" t="str">
            <v>31060101</v>
          </cell>
          <cell r="G1091">
            <v>453770.02</v>
          </cell>
          <cell r="H1091">
            <v>1105731.6800000002</v>
          </cell>
          <cell r="I1091">
            <v>1612681.96</v>
          </cell>
          <cell r="V1091">
            <v>1612681.96</v>
          </cell>
        </row>
        <row r="1092">
          <cell r="B1092" t="str">
            <v>310602</v>
          </cell>
          <cell r="G1092">
            <v>-136131.01</v>
          </cell>
          <cell r="H1092">
            <v>-331719.5</v>
          </cell>
          <cell r="I1092">
            <v>-483804.59</v>
          </cell>
          <cell r="V1092">
            <v>-483804.59</v>
          </cell>
        </row>
        <row r="1093">
          <cell r="B1093" t="str">
            <v>31060201</v>
          </cell>
          <cell r="G1093">
            <v>-136131.01</v>
          </cell>
          <cell r="H1093">
            <v>-331719.5</v>
          </cell>
          <cell r="I1093">
            <v>-483804.59</v>
          </cell>
          <cell r="V1093">
            <v>-483804.59</v>
          </cell>
        </row>
        <row r="1094">
          <cell r="B1094" t="str">
            <v>4</v>
          </cell>
          <cell r="G1094">
            <v>-275475724.16000003</v>
          </cell>
          <cell r="H1094">
            <v>-300934396.27999997</v>
          </cell>
          <cell r="I1094">
            <v>0</v>
          </cell>
          <cell r="V1094">
            <v>-230532964.10999995</v>
          </cell>
        </row>
        <row r="1095">
          <cell r="B1095" t="str">
            <v>41</v>
          </cell>
          <cell r="G1095">
            <v>-272763246.02999997</v>
          </cell>
          <cell r="H1095">
            <v>-298291623.09000003</v>
          </cell>
          <cell r="I1095">
            <v>0</v>
          </cell>
          <cell r="V1095">
            <v>-227852044.34000003</v>
          </cell>
        </row>
        <row r="1096">
          <cell r="B1096" t="str">
            <v>4101</v>
          </cell>
          <cell r="G1096">
            <v>-267723288.27000001</v>
          </cell>
          <cell r="H1096">
            <v>-293151436.82999998</v>
          </cell>
          <cell r="I1096">
            <v>0</v>
          </cell>
          <cell r="V1096">
            <v>-223288282.37</v>
          </cell>
        </row>
        <row r="1097">
          <cell r="B1097" t="str">
            <v>410101</v>
          </cell>
          <cell r="G1097">
            <v>0</v>
          </cell>
          <cell r="H1097">
            <v>0</v>
          </cell>
          <cell r="I1097">
            <v>0</v>
          </cell>
          <cell r="V1097">
            <v>0</v>
          </cell>
        </row>
        <row r="1098">
          <cell r="B1098" t="str">
            <v>410102</v>
          </cell>
          <cell r="G1098">
            <v>0</v>
          </cell>
          <cell r="H1098">
            <v>0</v>
          </cell>
          <cell r="I1098">
            <v>0</v>
          </cell>
          <cell r="V1098">
            <v>0</v>
          </cell>
        </row>
        <row r="1099">
          <cell r="B1099" t="str">
            <v>410103</v>
          </cell>
          <cell r="G1099">
            <v>0</v>
          </cell>
          <cell r="H1099">
            <v>0</v>
          </cell>
          <cell r="I1099">
            <v>0</v>
          </cell>
          <cell r="V1099">
            <v>0</v>
          </cell>
        </row>
        <row r="1100">
          <cell r="B1100" t="str">
            <v>410104</v>
          </cell>
          <cell r="G1100">
            <v>0</v>
          </cell>
          <cell r="H1100">
            <v>0</v>
          </cell>
          <cell r="I1100">
            <v>0</v>
          </cell>
          <cell r="V1100">
            <v>0</v>
          </cell>
        </row>
        <row r="1101">
          <cell r="B1101" t="str">
            <v>410105</v>
          </cell>
          <cell r="G1101">
            <v>0</v>
          </cell>
          <cell r="H1101">
            <v>0</v>
          </cell>
          <cell r="I1101">
            <v>0</v>
          </cell>
          <cell r="V1101">
            <v>0</v>
          </cell>
        </row>
        <row r="1102">
          <cell r="B1102" t="str">
            <v>410106</v>
          </cell>
          <cell r="G1102">
            <v>-56835061.990000002</v>
          </cell>
          <cell r="H1102">
            <v>-58129883.219999999</v>
          </cell>
          <cell r="I1102">
            <v>0</v>
          </cell>
          <cell r="V1102">
            <v>-55248561.949999996</v>
          </cell>
        </row>
        <row r="1103">
          <cell r="B1103" t="str">
            <v>41010601</v>
          </cell>
          <cell r="G1103">
            <v>0</v>
          </cell>
          <cell r="H1103">
            <v>0</v>
          </cell>
          <cell r="I1103">
            <v>0</v>
          </cell>
          <cell r="V1103">
            <v>0</v>
          </cell>
        </row>
        <row r="1104">
          <cell r="B1104" t="str">
            <v>4101060101</v>
          </cell>
          <cell r="G1104">
            <v>0</v>
          </cell>
          <cell r="H1104">
            <v>0</v>
          </cell>
          <cell r="I1104">
            <v>0</v>
          </cell>
          <cell r="V1104">
            <v>0</v>
          </cell>
        </row>
        <row r="1105">
          <cell r="B1105" t="str">
            <v>4101060102</v>
          </cell>
          <cell r="G1105">
            <v>0</v>
          </cell>
          <cell r="H1105">
            <v>0</v>
          </cell>
          <cell r="I1105">
            <v>0</v>
          </cell>
          <cell r="V1105">
            <v>0</v>
          </cell>
        </row>
        <row r="1106">
          <cell r="B1106" t="str">
            <v>4101060103</v>
          </cell>
          <cell r="G1106">
            <v>0</v>
          </cell>
          <cell r="H1106">
            <v>0</v>
          </cell>
          <cell r="I1106">
            <v>0</v>
          </cell>
          <cell r="V1106">
            <v>0</v>
          </cell>
        </row>
        <row r="1107">
          <cell r="B1107" t="str">
            <v>4101060104</v>
          </cell>
          <cell r="G1107">
            <v>0</v>
          </cell>
          <cell r="H1107">
            <v>0</v>
          </cell>
          <cell r="I1107">
            <v>0</v>
          </cell>
          <cell r="V1107">
            <v>0</v>
          </cell>
        </row>
        <row r="1108">
          <cell r="B1108" t="str">
            <v>41010602</v>
          </cell>
          <cell r="G1108">
            <v>-37448426.939999998</v>
          </cell>
          <cell r="H1108">
            <v>-38539253.579999998</v>
          </cell>
          <cell r="I1108">
            <v>0</v>
          </cell>
          <cell r="V1108">
            <v>-38470891.440000005</v>
          </cell>
        </row>
        <row r="1109">
          <cell r="B1109" t="str">
            <v>4101060201</v>
          </cell>
          <cell r="G1109">
            <v>-24970940.670000002</v>
          </cell>
          <cell r="H1109">
            <v>-25762480.27</v>
          </cell>
          <cell r="I1109">
            <v>0</v>
          </cell>
          <cell r="V1109">
            <v>-25987302.449999999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4101060202</v>
          </cell>
          <cell r="G1110">
            <v>-4207833.12</v>
          </cell>
          <cell r="H1110">
            <v>-4373481.53</v>
          </cell>
          <cell r="I1110">
            <v>0</v>
          </cell>
          <cell r="V1110">
            <v>-3700293.96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4101060203</v>
          </cell>
          <cell r="G1111">
            <v>-1816140.96</v>
          </cell>
          <cell r="H1111">
            <v>-1856458.8100000003</v>
          </cell>
          <cell r="I1111">
            <v>0</v>
          </cell>
          <cell r="V1111">
            <v>-1562996.32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4101060204</v>
          </cell>
          <cell r="G1112">
            <v>0</v>
          </cell>
          <cell r="H1112">
            <v>0</v>
          </cell>
          <cell r="I1112">
            <v>0</v>
          </cell>
          <cell r="V1112">
            <v>0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4101060205</v>
          </cell>
          <cell r="G1113">
            <v>-6453512.1900000004</v>
          </cell>
          <cell r="H1113">
            <v>-6546832.9700000007</v>
          </cell>
          <cell r="I1113">
            <v>0</v>
          </cell>
          <cell r="V1113">
            <v>-7220298.7100000009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41010603</v>
          </cell>
          <cell r="G1114">
            <v>-20420364.039999999</v>
          </cell>
          <cell r="H1114">
            <v>-21059796.380000003</v>
          </cell>
          <cell r="I1114">
            <v>0</v>
          </cell>
          <cell r="V1114">
            <v>-17512454.09</v>
          </cell>
        </row>
        <row r="1115">
          <cell r="B1115" t="str">
            <v>4101060301</v>
          </cell>
          <cell r="G1115">
            <v>-4850932.59</v>
          </cell>
          <cell r="H1115">
            <v>-4909138.62</v>
          </cell>
          <cell r="I1115">
            <v>0</v>
          </cell>
          <cell r="V1115">
            <v>-4188180.78</v>
          </cell>
        </row>
        <row r="1116">
          <cell r="B1116" t="str">
            <v>410106030101</v>
          </cell>
          <cell r="G1116">
            <v>0</v>
          </cell>
          <cell r="H1116">
            <v>0</v>
          </cell>
          <cell r="I1116">
            <v>0</v>
          </cell>
          <cell r="V1116">
            <v>0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410106030102</v>
          </cell>
          <cell r="G1117">
            <v>-1773989.26</v>
          </cell>
          <cell r="H1117">
            <v>-1847490.4</v>
          </cell>
          <cell r="I1117">
            <v>0</v>
          </cell>
          <cell r="V1117">
            <v>-1515576.7700000003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410106030103</v>
          </cell>
          <cell r="G1118">
            <v>0</v>
          </cell>
          <cell r="H1118">
            <v>0</v>
          </cell>
          <cell r="I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410106030104</v>
          </cell>
          <cell r="G1119">
            <v>-1710662.8</v>
          </cell>
          <cell r="H1119">
            <v>-1698597.02</v>
          </cell>
          <cell r="I1119">
            <v>0</v>
          </cell>
          <cell r="V1119">
            <v>-1464765.97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410106030105</v>
          </cell>
          <cell r="G1120">
            <v>-80272.77</v>
          </cell>
          <cell r="H1120">
            <v>-83157.25</v>
          </cell>
          <cell r="I1120">
            <v>0</v>
          </cell>
          <cell r="V1120">
            <v>-83542.87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410106030106</v>
          </cell>
          <cell r="G1121">
            <v>-1286007.76</v>
          </cell>
          <cell r="H1121">
            <v>-1279893.9500000002</v>
          </cell>
          <cell r="I1121">
            <v>0</v>
          </cell>
          <cell r="V1121">
            <v>-1124295.17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4101060302</v>
          </cell>
          <cell r="G1122">
            <v>-15569431.449999999</v>
          </cell>
          <cell r="H1122">
            <v>-16150657.76</v>
          </cell>
          <cell r="I1122">
            <v>0</v>
          </cell>
          <cell r="V1122">
            <v>-13324273.310000001</v>
          </cell>
        </row>
        <row r="1123">
          <cell r="B1123" t="str">
            <v>410106030201</v>
          </cell>
          <cell r="G1123">
            <v>0</v>
          </cell>
          <cell r="H1123">
            <v>0</v>
          </cell>
          <cell r="I1123">
            <v>0</v>
          </cell>
          <cell r="V1123">
            <v>0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410106030202</v>
          </cell>
          <cell r="G1124">
            <v>-34634.76</v>
          </cell>
          <cell r="H1124">
            <v>-40332.000000000007</v>
          </cell>
          <cell r="I1124">
            <v>0</v>
          </cell>
          <cell r="V1124">
            <v>-32646.729999999992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410106030203</v>
          </cell>
          <cell r="G1125">
            <v>0</v>
          </cell>
          <cell r="H1125">
            <v>0</v>
          </cell>
          <cell r="I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410106030204</v>
          </cell>
          <cell r="G1126">
            <v>-15534796.689999999</v>
          </cell>
          <cell r="H1126">
            <v>-16110325.76</v>
          </cell>
          <cell r="I1126">
            <v>0</v>
          </cell>
          <cell r="V1126">
            <v>-13291626.58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41010604</v>
          </cell>
          <cell r="G1127">
            <v>-346715.01</v>
          </cell>
          <cell r="H1127">
            <v>-375903.38000000006</v>
          </cell>
          <cell r="I1127">
            <v>0</v>
          </cell>
          <cell r="V1127">
            <v>-356443.36</v>
          </cell>
        </row>
        <row r="1128">
          <cell r="B1128" t="str">
            <v>4101060401</v>
          </cell>
          <cell r="G1128">
            <v>-147702.5</v>
          </cell>
          <cell r="H1128">
            <v>-132782.87</v>
          </cell>
          <cell r="I1128">
            <v>0</v>
          </cell>
          <cell r="V1128">
            <v>-106353.76999999999</v>
          </cell>
        </row>
        <row r="1129">
          <cell r="B1129" t="str">
            <v>410106040101</v>
          </cell>
          <cell r="G1129">
            <v>-38971.980000000003</v>
          </cell>
          <cell r="H1129">
            <v>-35058.14</v>
          </cell>
          <cell r="I1129">
            <v>0</v>
          </cell>
          <cell r="V1129">
            <v>-18371.219999999998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410106040102</v>
          </cell>
          <cell r="G1130">
            <v>-61544.75</v>
          </cell>
          <cell r="H1130">
            <v>-53391.71</v>
          </cell>
          <cell r="I1130">
            <v>0</v>
          </cell>
          <cell r="V1130">
            <v>-55771.929999999993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410106040103</v>
          </cell>
          <cell r="G1131">
            <v>-592.84</v>
          </cell>
          <cell r="H1131">
            <v>-615.77</v>
          </cell>
          <cell r="I1131">
            <v>0</v>
          </cell>
          <cell r="V1131">
            <v>-167.16000000000003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410106040104</v>
          </cell>
          <cell r="G1132">
            <v>-46592.93</v>
          </cell>
          <cell r="H1132">
            <v>-43717.250000000007</v>
          </cell>
          <cell r="I1132">
            <v>0</v>
          </cell>
          <cell r="V1132">
            <v>-32043.460000000003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4101060402</v>
          </cell>
          <cell r="G1133">
            <v>-199012.51</v>
          </cell>
          <cell r="H1133">
            <v>-243120.51</v>
          </cell>
          <cell r="I1133">
            <v>0</v>
          </cell>
          <cell r="V1133">
            <v>-250089.59000000003</v>
          </cell>
        </row>
        <row r="1134">
          <cell r="B1134" t="str">
            <v>410106040201</v>
          </cell>
          <cell r="G1134">
            <v>-1362.13</v>
          </cell>
          <cell r="H1134">
            <v>-1501.3999999999999</v>
          </cell>
          <cell r="I1134">
            <v>0</v>
          </cell>
          <cell r="V1134">
            <v>-502.61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410106040202</v>
          </cell>
          <cell r="G1135">
            <v>-197650.38</v>
          </cell>
          <cell r="H1135">
            <v>-241619.11</v>
          </cell>
          <cell r="I1135">
            <v>0</v>
          </cell>
          <cell r="V1135">
            <v>-249586.97999999995</v>
          </cell>
          <cell r="X1135" t="str">
            <v>Servicios por distribución de energía</v>
          </cell>
          <cell r="Y1135" t="str">
            <v>Servicio por uso de red</v>
          </cell>
        </row>
        <row r="1136">
          <cell r="B1136" t="str">
            <v>41010605</v>
          </cell>
          <cell r="G1136">
            <v>1380444</v>
          </cell>
          <cell r="H1136">
            <v>1845070.1199999999</v>
          </cell>
          <cell r="I1136">
            <v>0</v>
          </cell>
          <cell r="V1136">
            <v>1091226.9400000002</v>
          </cell>
        </row>
        <row r="1137">
          <cell r="B1137" t="str">
            <v>4101060501</v>
          </cell>
          <cell r="G1137">
            <v>1380444</v>
          </cell>
          <cell r="H1137">
            <v>1845070.1199999999</v>
          </cell>
          <cell r="I1137">
            <v>0</v>
          </cell>
          <cell r="V1137">
            <v>1091226.9400000002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410107</v>
          </cell>
          <cell r="G1138">
            <v>-194816148.02000001</v>
          </cell>
          <cell r="H1138">
            <v>-220845378.70999998</v>
          </cell>
          <cell r="I1138">
            <v>0</v>
          </cell>
          <cell r="V1138">
            <v>-157997924.82999998</v>
          </cell>
        </row>
        <row r="1139">
          <cell r="B1139" t="str">
            <v>41010701</v>
          </cell>
          <cell r="G1139">
            <v>-190236839.33000001</v>
          </cell>
          <cell r="H1139">
            <v>-216245161.44999999</v>
          </cell>
          <cell r="I1139">
            <v>0</v>
          </cell>
          <cell r="V1139">
            <v>-153539797.57999998</v>
          </cell>
        </row>
        <row r="1140">
          <cell r="B1140" t="str">
            <v>4101070101</v>
          </cell>
          <cell r="G1140">
            <v>-79302279.549999997</v>
          </cell>
          <cell r="H1140">
            <v>-90359278.549999997</v>
          </cell>
          <cell r="I1140">
            <v>0</v>
          </cell>
          <cell r="V1140">
            <v>-73254444.629999995</v>
          </cell>
        </row>
        <row r="1141">
          <cell r="B1141" t="str">
            <v>410107010101</v>
          </cell>
          <cell r="G1141">
            <v>-61549299.130000003</v>
          </cell>
          <cell r="H1141">
            <v>-70023513.24000001</v>
          </cell>
          <cell r="I1141">
            <v>0</v>
          </cell>
          <cell r="V1141">
            <v>-58734398.129999995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410107010102</v>
          </cell>
          <cell r="G1142">
            <v>-3937378.1</v>
          </cell>
          <cell r="H1142">
            <v>-4527177.2299999995</v>
          </cell>
          <cell r="I1142">
            <v>0</v>
          </cell>
          <cell r="V1142">
            <v>-3275584.13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410107010103</v>
          </cell>
          <cell r="G1143">
            <v>-13815602.32</v>
          </cell>
          <cell r="H1143">
            <v>-15808588.080000002</v>
          </cell>
          <cell r="I1143">
            <v>0</v>
          </cell>
          <cell r="V1143">
            <v>-11244462.370000001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410107010104</v>
          </cell>
          <cell r="G1144">
            <v>0</v>
          </cell>
          <cell r="H1144">
            <v>0</v>
          </cell>
          <cell r="I1144">
            <v>0</v>
          </cell>
          <cell r="V1144">
            <v>0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4101070102</v>
          </cell>
          <cell r="G1145">
            <v>-13813573.49</v>
          </cell>
          <cell r="H1145">
            <v>-15672269.010000002</v>
          </cell>
          <cell r="I1145">
            <v>0</v>
          </cell>
          <cell r="V1145">
            <v>-11959253.279999999</v>
          </cell>
        </row>
        <row r="1146">
          <cell r="B1146" t="str">
            <v>410107010201</v>
          </cell>
          <cell r="G1146">
            <v>0</v>
          </cell>
          <cell r="H1146">
            <v>0</v>
          </cell>
          <cell r="I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410107010202</v>
          </cell>
          <cell r="G1147">
            <v>-2151306.7999999998</v>
          </cell>
          <cell r="H1147">
            <v>-2469628.59</v>
          </cell>
          <cell r="I1147">
            <v>0</v>
          </cell>
          <cell r="V1147">
            <v>-1582045.05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410107010203</v>
          </cell>
          <cell r="G1148">
            <v>0</v>
          </cell>
          <cell r="H1148">
            <v>0</v>
          </cell>
          <cell r="I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410107010204</v>
          </cell>
          <cell r="G1149">
            <v>-6488010.2699999996</v>
          </cell>
          <cell r="H1149">
            <v>-7368393.3700000001</v>
          </cell>
          <cell r="I1149">
            <v>0</v>
          </cell>
          <cell r="V1149">
            <v>-5496783.25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410107010205</v>
          </cell>
          <cell r="G1150">
            <v>-120496.41</v>
          </cell>
          <cell r="H1150">
            <v>-132243.19</v>
          </cell>
          <cell r="I1150">
            <v>0</v>
          </cell>
          <cell r="V1150">
            <v>-107753.24999999999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410107010206</v>
          </cell>
          <cell r="G1151">
            <v>-5053760.01</v>
          </cell>
          <cell r="H1151">
            <v>-5702003.8600000013</v>
          </cell>
          <cell r="I1151">
            <v>0</v>
          </cell>
          <cell r="V1151">
            <v>-4772671.7299999995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4101070103</v>
          </cell>
          <cell r="G1152">
            <v>-96776949.060000002</v>
          </cell>
          <cell r="H1152">
            <v>-108037500.51000001</v>
          </cell>
          <cell r="I1152">
            <v>0</v>
          </cell>
          <cell r="V1152">
            <v>-71204304.249999985</v>
          </cell>
        </row>
        <row r="1153">
          <cell r="B1153" t="str">
            <v>410107010301</v>
          </cell>
          <cell r="G1153">
            <v>0</v>
          </cell>
          <cell r="H1153">
            <v>0</v>
          </cell>
          <cell r="I1153">
            <v>0</v>
          </cell>
          <cell r="V1153">
            <v>0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410107010302</v>
          </cell>
          <cell r="G1154">
            <v>-34266.980000000003</v>
          </cell>
          <cell r="H1154">
            <v>-42746.000000000007</v>
          </cell>
          <cell r="I1154">
            <v>0</v>
          </cell>
          <cell r="V1154">
            <v>-25002.400000000001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410107010303</v>
          </cell>
          <cell r="G1155">
            <v>0</v>
          </cell>
          <cell r="H1155">
            <v>0</v>
          </cell>
          <cell r="I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410107010304</v>
          </cell>
          <cell r="G1156">
            <v>-96742682.079999998</v>
          </cell>
          <cell r="H1156">
            <v>-107994754.51000001</v>
          </cell>
          <cell r="I1156">
            <v>0</v>
          </cell>
          <cell r="V1156">
            <v>-71179301.849999994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4101070104</v>
          </cell>
          <cell r="G1157">
            <v>-681043.6</v>
          </cell>
          <cell r="H1157">
            <v>-2825470.76</v>
          </cell>
          <cell r="I1157">
            <v>0</v>
          </cell>
          <cell r="V1157">
            <v>1392416.2900000003</v>
          </cell>
        </row>
        <row r="1158">
          <cell r="B1158" t="str">
            <v>410107010401</v>
          </cell>
          <cell r="G1158">
            <v>-37450.53</v>
          </cell>
          <cell r="H1158">
            <v>-43012.06</v>
          </cell>
          <cell r="I1158">
            <v>0</v>
          </cell>
          <cell r="V1158">
            <v>-15567.66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410107010402</v>
          </cell>
          <cell r="G1159">
            <v>-643593.06999999995</v>
          </cell>
          <cell r="H1159">
            <v>-2782458.6999999997</v>
          </cell>
          <cell r="I1159">
            <v>0</v>
          </cell>
          <cell r="V1159">
            <v>1407983.9500000004</v>
          </cell>
          <cell r="X1159" t="str">
            <v>Servicios por distribución de energía</v>
          </cell>
          <cell r="Y1159" t="str">
            <v>Servicios por distribución de energía</v>
          </cell>
        </row>
        <row r="1160">
          <cell r="B1160" t="str">
            <v>4101070105</v>
          </cell>
          <cell r="G1160">
            <v>337006.37</v>
          </cell>
          <cell r="H1160">
            <v>649357.38</v>
          </cell>
          <cell r="I1160">
            <v>0</v>
          </cell>
          <cell r="V1160">
            <v>1485788.29</v>
          </cell>
        </row>
        <row r="1161">
          <cell r="B1161" t="str">
            <v>410107010501</v>
          </cell>
          <cell r="G1161">
            <v>337006.37</v>
          </cell>
          <cell r="H1161">
            <v>619010.98</v>
          </cell>
          <cell r="I1161">
            <v>0</v>
          </cell>
          <cell r="V1161">
            <v>680776.71000000008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410107010502</v>
          </cell>
          <cell r="G1162">
            <v>0</v>
          </cell>
          <cell r="H1162">
            <v>30346.399999999998</v>
          </cell>
          <cell r="I1162">
            <v>0</v>
          </cell>
          <cell r="V1162">
            <v>805011.58000000007</v>
          </cell>
          <cell r="X1162" t="str">
            <v>Servicios por distribución de energía</v>
          </cell>
          <cell r="Y1162" t="str">
            <v>Servicios por distribución de energía</v>
          </cell>
        </row>
        <row r="1163">
          <cell r="B1163" t="str">
            <v>41010702</v>
          </cell>
          <cell r="G1163">
            <v>-4579308.6900000004</v>
          </cell>
          <cell r="H1163">
            <v>-4600217.2600000007</v>
          </cell>
          <cell r="I1163">
            <v>0</v>
          </cell>
          <cell r="V1163">
            <v>-4458127.25</v>
          </cell>
        </row>
        <row r="1164">
          <cell r="B1164" t="str">
            <v>4101070201</v>
          </cell>
          <cell r="G1164">
            <v>-4384661.1900000004</v>
          </cell>
          <cell r="H1164">
            <v>-4404459.74</v>
          </cell>
          <cell r="I1164">
            <v>0</v>
          </cell>
          <cell r="V1164">
            <v>-4268871.97</v>
          </cell>
        </row>
        <row r="1165">
          <cell r="B1165" t="str">
            <v>410107020101</v>
          </cell>
          <cell r="G1165">
            <v>-4088958.92</v>
          </cell>
          <cell r="H1165">
            <v>-4101637.9000000004</v>
          </cell>
          <cell r="I1165">
            <v>0</v>
          </cell>
          <cell r="V1165">
            <v>-3966987.3400000003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410107020102</v>
          </cell>
          <cell r="G1166">
            <v>-6596.79</v>
          </cell>
          <cell r="H1166">
            <v>-6841.7800000000007</v>
          </cell>
          <cell r="I1166">
            <v>0</v>
          </cell>
          <cell r="V1166">
            <v>-6516.8299999999981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410107020103</v>
          </cell>
          <cell r="G1167">
            <v>-289105.48</v>
          </cell>
          <cell r="H1167">
            <v>-295980.06</v>
          </cell>
          <cell r="I1167">
            <v>0</v>
          </cell>
          <cell r="V1167">
            <v>-295367.80000000005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410107020104</v>
          </cell>
          <cell r="G1168">
            <v>0</v>
          </cell>
          <cell r="H1168">
            <v>0</v>
          </cell>
          <cell r="I1168">
            <v>0</v>
          </cell>
          <cell r="V1168">
            <v>0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4101070202</v>
          </cell>
          <cell r="G1169">
            <v>-25860.68</v>
          </cell>
          <cell r="H1169">
            <v>-26066.36</v>
          </cell>
          <cell r="I1169">
            <v>0</v>
          </cell>
          <cell r="V1169">
            <v>-25068.029999999995</v>
          </cell>
        </row>
        <row r="1170">
          <cell r="B1170" t="str">
            <v>410107020201</v>
          </cell>
          <cell r="G1170">
            <v>0</v>
          </cell>
          <cell r="H1170">
            <v>0</v>
          </cell>
          <cell r="I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410107020202</v>
          </cell>
          <cell r="G1171">
            <v>-5299.51</v>
          </cell>
          <cell r="H1171">
            <v>-5528.45</v>
          </cell>
          <cell r="I1171">
            <v>0</v>
          </cell>
          <cell r="V1171">
            <v>-5548.03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410107020203</v>
          </cell>
          <cell r="G1172">
            <v>0</v>
          </cell>
          <cell r="H1172">
            <v>0</v>
          </cell>
          <cell r="I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410107020204</v>
          </cell>
          <cell r="G1173">
            <v>-15083.15</v>
          </cell>
          <cell r="H1173">
            <v>-15082.17</v>
          </cell>
          <cell r="I1173">
            <v>0</v>
          </cell>
          <cell r="V1173">
            <v>-14364.439999999999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410107020205</v>
          </cell>
          <cell r="G1174">
            <v>-138.71</v>
          </cell>
          <cell r="H1174">
            <v>-144.59000000000003</v>
          </cell>
          <cell r="I1174">
            <v>0</v>
          </cell>
          <cell r="V1174">
            <v>-162.28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410107020206</v>
          </cell>
          <cell r="G1175">
            <v>-5339.31</v>
          </cell>
          <cell r="H1175">
            <v>-5311.1500000000005</v>
          </cell>
          <cell r="I1175">
            <v>0</v>
          </cell>
          <cell r="V1175">
            <v>-4993.28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4101070203</v>
          </cell>
          <cell r="G1176">
            <v>-168786.82</v>
          </cell>
          <cell r="H1176">
            <v>-169691.16</v>
          </cell>
          <cell r="I1176">
            <v>0</v>
          </cell>
          <cell r="V1176">
            <v>-164187.25</v>
          </cell>
        </row>
        <row r="1177">
          <cell r="B1177" t="str">
            <v>410107020301</v>
          </cell>
          <cell r="G1177">
            <v>0</v>
          </cell>
          <cell r="H1177">
            <v>0</v>
          </cell>
          <cell r="I1177">
            <v>0</v>
          </cell>
          <cell r="V1177">
            <v>0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410107020302</v>
          </cell>
          <cell r="G1178">
            <v>-876.78</v>
          </cell>
          <cell r="H1178">
            <v>-857.67999999999984</v>
          </cell>
          <cell r="I1178">
            <v>0</v>
          </cell>
          <cell r="V1178">
            <v>-791.2299999999999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410107020303</v>
          </cell>
          <cell r="G1179">
            <v>0</v>
          </cell>
          <cell r="H1179">
            <v>0</v>
          </cell>
          <cell r="I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410107020304</v>
          </cell>
          <cell r="G1180">
            <v>-167910.04</v>
          </cell>
          <cell r="H1180">
            <v>-168833.48</v>
          </cell>
          <cell r="I1180">
            <v>0</v>
          </cell>
          <cell r="V1180">
            <v>-163396.02000000002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410108</v>
          </cell>
          <cell r="G1181">
            <v>-3356802.19</v>
          </cell>
          <cell r="H1181">
            <v>-4054668.67</v>
          </cell>
          <cell r="I1181">
            <v>0</v>
          </cell>
          <cell r="V1181">
            <v>-2853628.29</v>
          </cell>
        </row>
        <row r="1182">
          <cell r="B1182" t="str">
            <v>4101080100</v>
          </cell>
          <cell r="G1182">
            <v>-3356802.19</v>
          </cell>
          <cell r="H1182">
            <v>-4054668.67</v>
          </cell>
          <cell r="I1182">
            <v>0</v>
          </cell>
          <cell r="V1182">
            <v>-2853628.29</v>
          </cell>
          <cell r="X1182" t="str">
            <v>Servicios por distribución de energía</v>
          </cell>
          <cell r="Y1182" t="str">
            <v>Servicios por distribución de energía</v>
          </cell>
        </row>
        <row r="1183">
          <cell r="B1183" t="str">
            <v>4101080200</v>
          </cell>
          <cell r="G1183">
            <v>0</v>
          </cell>
          <cell r="H1183">
            <v>0</v>
          </cell>
          <cell r="I1183">
            <v>0</v>
          </cell>
          <cell r="V1183">
            <v>0</v>
          </cell>
        </row>
        <row r="1184">
          <cell r="B1184" t="str">
            <v>410109</v>
          </cell>
          <cell r="G1184">
            <v>-12715276.07</v>
          </cell>
          <cell r="H1184">
            <v>-10121506.230000002</v>
          </cell>
          <cell r="I1184">
            <v>0</v>
          </cell>
          <cell r="V1184">
            <v>-7188167.2999999998</v>
          </cell>
        </row>
        <row r="1185">
          <cell r="B1185" t="str">
            <v>4101090100</v>
          </cell>
          <cell r="G1185">
            <v>-12715276.07</v>
          </cell>
          <cell r="H1185">
            <v>-10121506.230000002</v>
          </cell>
          <cell r="I1185">
            <v>0</v>
          </cell>
          <cell r="V1185">
            <v>-7188167.2999999998</v>
          </cell>
          <cell r="X1185" t="str">
            <v>Servicios por distribución de energía</v>
          </cell>
          <cell r="Y1185" t="str">
            <v>Ventas de excedentes de energía al MRS</v>
          </cell>
        </row>
        <row r="1186">
          <cell r="B1186" t="str">
            <v>4102</v>
          </cell>
          <cell r="G1186">
            <v>-5039957.76</v>
          </cell>
          <cell r="H1186">
            <v>-5140186.26</v>
          </cell>
          <cell r="I1186">
            <v>0</v>
          </cell>
          <cell r="V1186">
            <v>-4563761.97</v>
          </cell>
        </row>
        <row r="1187">
          <cell r="B1187" t="str">
            <v>410201</v>
          </cell>
          <cell r="G1187">
            <v>-3061981.65</v>
          </cell>
          <cell r="H1187">
            <v>-3201560.65</v>
          </cell>
          <cell r="I1187">
            <v>0</v>
          </cell>
          <cell r="V1187">
            <v>-3139865.4299999997</v>
          </cell>
        </row>
        <row r="1188">
          <cell r="B1188" t="str">
            <v>4102010100</v>
          </cell>
          <cell r="G1188">
            <v>-117045.36</v>
          </cell>
          <cell r="H1188">
            <v>-115994.73000000001</v>
          </cell>
          <cell r="I1188">
            <v>0</v>
          </cell>
          <cell r="V1188">
            <v>-104351.83</v>
          </cell>
          <cell r="X1188" t="str">
            <v>Otros ingresos operacionales</v>
          </cell>
          <cell r="Y1188" t="str">
            <v>Arrendamientos</v>
          </cell>
        </row>
        <row r="1189">
          <cell r="B1189" t="str">
            <v>4102010200</v>
          </cell>
          <cell r="G1189">
            <v>-208199.17</v>
          </cell>
          <cell r="H1189">
            <v>-227578.47000000003</v>
          </cell>
          <cell r="I1189">
            <v>0</v>
          </cell>
          <cell r="V1189">
            <v>-129702.69999999998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4102010300</v>
          </cell>
          <cell r="G1190">
            <v>-4890.24</v>
          </cell>
          <cell r="H1190">
            <v>-3805.4999999999995</v>
          </cell>
          <cell r="I1190">
            <v>0</v>
          </cell>
          <cell r="V1190">
            <v>-3300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4102010400</v>
          </cell>
          <cell r="G1191">
            <v>-678379.46</v>
          </cell>
          <cell r="H1191">
            <v>-745812.32999999984</v>
          </cell>
          <cell r="I1191">
            <v>0</v>
          </cell>
          <cell r="V1191">
            <v>-639762.10000000009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4102010500</v>
          </cell>
          <cell r="G1192">
            <v>-1911358.62</v>
          </cell>
          <cell r="H1192">
            <v>-2026648.46</v>
          </cell>
          <cell r="I1192">
            <v>0</v>
          </cell>
          <cell r="V1192">
            <v>-2186923.89</v>
          </cell>
          <cell r="X1192" t="str">
            <v>Otros ingresos operacionales</v>
          </cell>
          <cell r="Y1192" t="str">
            <v>Arrendamientos</v>
          </cell>
        </row>
        <row r="1193">
          <cell r="B1193" t="str">
            <v>4102010600</v>
          </cell>
          <cell r="G1193">
            <v>0</v>
          </cell>
          <cell r="H1193">
            <v>0</v>
          </cell>
          <cell r="I1193">
            <v>0</v>
          </cell>
          <cell r="V1193">
            <v>0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4102010700</v>
          </cell>
          <cell r="G1194">
            <v>-54826.13</v>
          </cell>
          <cell r="H1194">
            <v>-35269.68</v>
          </cell>
          <cell r="I1194">
            <v>0</v>
          </cell>
          <cell r="V1194">
            <v>-26265.33</v>
          </cell>
          <cell r="X1194" t="str">
            <v>Otros ingresos operacionales</v>
          </cell>
          <cell r="Y1194" t="str">
            <v>Otros ingresos</v>
          </cell>
        </row>
        <row r="1195">
          <cell r="B1195" t="str">
            <v>4102010800</v>
          </cell>
          <cell r="G1195">
            <v>-40634.43</v>
          </cell>
          <cell r="H1195">
            <v>-35532.950000000004</v>
          </cell>
          <cell r="I1195">
            <v>0</v>
          </cell>
          <cell r="V1195">
            <v>-39346.300000000003</v>
          </cell>
          <cell r="X1195" t="str">
            <v>Otros ingresos operacionales</v>
          </cell>
          <cell r="Y1195" t="str">
            <v>Servicios de proyectos de ingeniería a clientes</v>
          </cell>
        </row>
        <row r="1196">
          <cell r="B1196" t="str">
            <v>4102010900</v>
          </cell>
          <cell r="G1196">
            <v>-46648.24</v>
          </cell>
          <cell r="H1196">
            <v>-10918.529999999997</v>
          </cell>
          <cell r="I1196">
            <v>0</v>
          </cell>
          <cell r="V1196">
            <v>-10213.280000000001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4102011000</v>
          </cell>
          <cell r="G1197">
            <v>0</v>
          </cell>
          <cell r="H1197">
            <v>0</v>
          </cell>
          <cell r="I1197">
            <v>0</v>
          </cell>
          <cell r="V1197">
            <v>0</v>
          </cell>
          <cell r="X1197" t="str">
            <v>Otros ingresos operacionales</v>
          </cell>
          <cell r="Y1197" t="str">
            <v>Otros ingresos</v>
          </cell>
        </row>
        <row r="1198">
          <cell r="B1198" t="str">
            <v>410202</v>
          </cell>
          <cell r="G1198">
            <v>-1503262.29</v>
          </cell>
          <cell r="H1198">
            <v>-1513136.8399999999</v>
          </cell>
          <cell r="I1198">
            <v>0</v>
          </cell>
          <cell r="V1198">
            <v>-1050805.24</v>
          </cell>
        </row>
        <row r="1199">
          <cell r="B1199" t="str">
            <v>4102020100</v>
          </cell>
          <cell r="G1199">
            <v>-1472115.09</v>
          </cell>
          <cell r="H1199">
            <v>-1479596.3199999998</v>
          </cell>
          <cell r="I1199">
            <v>0</v>
          </cell>
          <cell r="V1199">
            <v>-1022830.32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4102020200</v>
          </cell>
          <cell r="G1200">
            <v>-31147.200000000001</v>
          </cell>
          <cell r="H1200">
            <v>-33540.519999999997</v>
          </cell>
          <cell r="I1200">
            <v>0</v>
          </cell>
          <cell r="V1200">
            <v>-27974.92</v>
          </cell>
          <cell r="X1200" t="str">
            <v>Otros ingresos operacionales</v>
          </cell>
          <cell r="Y1200" t="str">
            <v>Servicios de proyectos de ingeniería a clientes</v>
          </cell>
        </row>
        <row r="1201">
          <cell r="B1201" t="str">
            <v>4102020300</v>
          </cell>
          <cell r="G1201">
            <v>0</v>
          </cell>
          <cell r="H1201">
            <v>0</v>
          </cell>
          <cell r="I1201">
            <v>0</v>
          </cell>
          <cell r="V1201">
            <v>0</v>
          </cell>
          <cell r="X1201" t="str">
            <v>Otros ingresos operacionales</v>
          </cell>
          <cell r="Y1201" t="str">
            <v>Otros ingresos</v>
          </cell>
        </row>
        <row r="1202">
          <cell r="B1202" t="str">
            <v>410203</v>
          </cell>
          <cell r="G1202">
            <v>-216.64</v>
          </cell>
          <cell r="H1202">
            <v>0</v>
          </cell>
          <cell r="I1202">
            <v>0</v>
          </cell>
          <cell r="V1202">
            <v>0</v>
          </cell>
        </row>
        <row r="1203">
          <cell r="B1203" t="str">
            <v>4102030100</v>
          </cell>
          <cell r="G1203">
            <v>0</v>
          </cell>
          <cell r="H1203">
            <v>0</v>
          </cell>
          <cell r="I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4102030200</v>
          </cell>
          <cell r="G1204">
            <v>0</v>
          </cell>
          <cell r="H1204">
            <v>0</v>
          </cell>
          <cell r="I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4102030300</v>
          </cell>
          <cell r="G1205">
            <v>0</v>
          </cell>
          <cell r="H1205">
            <v>0</v>
          </cell>
          <cell r="I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4102030400</v>
          </cell>
          <cell r="G1206">
            <v>-216.65</v>
          </cell>
          <cell r="H1206">
            <v>0</v>
          </cell>
          <cell r="I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4102030500</v>
          </cell>
          <cell r="G1207">
            <v>0.01</v>
          </cell>
          <cell r="H1207">
            <v>0</v>
          </cell>
          <cell r="I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410204</v>
          </cell>
          <cell r="G1208">
            <v>0</v>
          </cell>
          <cell r="H1208">
            <v>0</v>
          </cell>
          <cell r="I1208">
            <v>0</v>
          </cell>
          <cell r="V1208">
            <v>0</v>
          </cell>
        </row>
        <row r="1209">
          <cell r="B1209" t="str">
            <v>4102040100</v>
          </cell>
          <cell r="G1209">
            <v>-474497.18</v>
          </cell>
          <cell r="H1209">
            <v>-425488.76999999996</v>
          </cell>
          <cell r="I1209">
            <v>0</v>
          </cell>
          <cell r="V1209">
            <v>-373091.3</v>
          </cell>
          <cell r="X1209" t="str">
            <v>Otros ingresos operacionales</v>
          </cell>
          <cell r="Y1209" t="str">
            <v>Servicios administrativos</v>
          </cell>
        </row>
        <row r="1210">
          <cell r="B1210" t="str">
            <v>42</v>
          </cell>
          <cell r="G1210">
            <v>-2712478.13</v>
          </cell>
          <cell r="H1210">
            <v>-2642773.1899999995</v>
          </cell>
          <cell r="I1210">
            <v>0</v>
          </cell>
          <cell r="V1210">
            <v>-2680919.77</v>
          </cell>
        </row>
        <row r="1211">
          <cell r="B1211" t="str">
            <v>4201</v>
          </cell>
          <cell r="G1211">
            <v>-1699805.63</v>
          </cell>
          <cell r="H1211">
            <v>-1339194.4500000002</v>
          </cell>
          <cell r="I1211">
            <v>0</v>
          </cell>
          <cell r="V1211">
            <v>-1785633.6099999999</v>
          </cell>
        </row>
        <row r="1212">
          <cell r="B1212" t="str">
            <v>420101</v>
          </cell>
          <cell r="G1212">
            <v>-619275.27</v>
          </cell>
          <cell r="H1212">
            <v>-325330.51</v>
          </cell>
          <cell r="I1212">
            <v>0</v>
          </cell>
          <cell r="V1212">
            <v>-704051.89000000013</v>
          </cell>
        </row>
        <row r="1213">
          <cell r="B1213" t="str">
            <v>4201010100</v>
          </cell>
          <cell r="G1213">
            <v>-222565.27</v>
          </cell>
          <cell r="H1213">
            <v>-63291.80999999999</v>
          </cell>
          <cell r="I1213">
            <v>0</v>
          </cell>
          <cell r="V1213">
            <v>-210011.06000000003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4201010200</v>
          </cell>
          <cell r="G1214">
            <v>-278157.02</v>
          </cell>
          <cell r="H1214">
            <v>-196834.62000000002</v>
          </cell>
          <cell r="I1214">
            <v>0</v>
          </cell>
          <cell r="V1214">
            <v>-308675.18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4201010300</v>
          </cell>
          <cell r="G1215">
            <v>-14961.78</v>
          </cell>
          <cell r="H1215">
            <v>0</v>
          </cell>
          <cell r="I1215">
            <v>0</v>
          </cell>
          <cell r="V1215">
            <v>-70536.86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4201010400</v>
          </cell>
          <cell r="G1216">
            <v>-103591.2</v>
          </cell>
          <cell r="H1216">
            <v>-65204.079999999994</v>
          </cell>
          <cell r="I1216">
            <v>0</v>
          </cell>
          <cell r="V1216">
            <v>-114828.79000000001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420102</v>
          </cell>
          <cell r="G1217">
            <v>-65180.59</v>
          </cell>
          <cell r="H1217">
            <v>-63432.99</v>
          </cell>
          <cell r="I1217">
            <v>0</v>
          </cell>
          <cell r="V1217">
            <v>-27002.440000000002</v>
          </cell>
        </row>
        <row r="1218">
          <cell r="B1218" t="str">
            <v>4201020100</v>
          </cell>
          <cell r="G1218">
            <v>-65180.59</v>
          </cell>
          <cell r="H1218">
            <v>-63432.99</v>
          </cell>
          <cell r="I1218">
            <v>0</v>
          </cell>
          <cell r="V1218">
            <v>-27002.440000000002</v>
          </cell>
          <cell r="X1218" t="str">
            <v>Ingresos financieros</v>
          </cell>
          <cell r="Y1218" t="str">
            <v>Intereses por préstamos a partes relacionadas</v>
          </cell>
        </row>
        <row r="1219">
          <cell r="B1219" t="str">
            <v>420103</v>
          </cell>
          <cell r="G1219">
            <v>0</v>
          </cell>
          <cell r="H1219">
            <v>0</v>
          </cell>
          <cell r="I1219">
            <v>0</v>
          </cell>
          <cell r="V1219">
            <v>0</v>
          </cell>
        </row>
        <row r="1220">
          <cell r="B1220" t="str">
            <v>420104</v>
          </cell>
          <cell r="G1220">
            <v>-1969.44</v>
          </cell>
          <cell r="H1220">
            <v>-909.32</v>
          </cell>
          <cell r="I1220">
            <v>0</v>
          </cell>
          <cell r="V1220">
            <v>0</v>
          </cell>
        </row>
        <row r="1221">
          <cell r="B1221" t="str">
            <v>4201040100</v>
          </cell>
          <cell r="G1221">
            <v>-1969.44</v>
          </cell>
          <cell r="H1221">
            <v>0</v>
          </cell>
          <cell r="I1221">
            <v>0</v>
          </cell>
          <cell r="V1221">
            <v>0</v>
          </cell>
          <cell r="X1221" t="str">
            <v>Ingresos financieros</v>
          </cell>
          <cell r="Y1221" t="str">
            <v>Intereses por depósitos bancarios e inversiones</v>
          </cell>
        </row>
        <row r="1222">
          <cell r="B1222" t="str">
            <v>4201040200</v>
          </cell>
          <cell r="G1222">
            <v>0</v>
          </cell>
          <cell r="H1222">
            <v>-909.32</v>
          </cell>
          <cell r="I1222">
            <v>0</v>
          </cell>
          <cell r="V1222">
            <v>0</v>
          </cell>
          <cell r="X1222" t="str">
            <v>Ingresos financieros</v>
          </cell>
          <cell r="Y1222" t="str">
            <v>Intereses cobrados a clientes</v>
          </cell>
        </row>
        <row r="1223">
          <cell r="B1223" t="str">
            <v>420109</v>
          </cell>
          <cell r="G1223">
            <v>-1013380.33</v>
          </cell>
          <cell r="H1223">
            <v>-949521.63000000024</v>
          </cell>
          <cell r="I1223">
            <v>0</v>
          </cell>
          <cell r="V1223">
            <v>-1054579.28</v>
          </cell>
        </row>
        <row r="1224">
          <cell r="B1224" t="str">
            <v>4201090100</v>
          </cell>
          <cell r="G1224">
            <v>-943194.25</v>
          </cell>
          <cell r="H1224">
            <v>-869053.89000000013</v>
          </cell>
          <cell r="I1224">
            <v>0</v>
          </cell>
          <cell r="V1224">
            <v>-912881.72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4201090200</v>
          </cell>
          <cell r="G1225">
            <v>-57920.43</v>
          </cell>
          <cell r="H1225">
            <v>-52649.979999999996</v>
          </cell>
          <cell r="I1225">
            <v>0</v>
          </cell>
          <cell r="V1225">
            <v>-74619.37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4201090300</v>
          </cell>
          <cell r="G1226">
            <v>-7091.45</v>
          </cell>
          <cell r="H1226">
            <v>-20341.330000000002</v>
          </cell>
          <cell r="I1226">
            <v>0</v>
          </cell>
          <cell r="V1226">
            <v>-64322.89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4201090400</v>
          </cell>
          <cell r="G1227">
            <v>-5174.2</v>
          </cell>
          <cell r="H1227">
            <v>-7476.43</v>
          </cell>
          <cell r="I1227">
            <v>0</v>
          </cell>
          <cell r="V1227">
            <v>-2755.3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4201090500</v>
          </cell>
          <cell r="G1228">
            <v>0</v>
          </cell>
          <cell r="H1228">
            <v>0</v>
          </cell>
          <cell r="I1228">
            <v>0</v>
          </cell>
          <cell r="V1228">
            <v>0</v>
          </cell>
          <cell r="X1228" t="str">
            <v>Ingresos financieros</v>
          </cell>
          <cell r="Y1228" t="str">
            <v>Otros ingresos financieros</v>
          </cell>
        </row>
        <row r="1229">
          <cell r="B1229" t="str">
            <v>4202</v>
          </cell>
          <cell r="G1229">
            <v>-162969.26</v>
          </cell>
          <cell r="H1229">
            <v>-159517.78</v>
          </cell>
          <cell r="I1229">
            <v>0</v>
          </cell>
          <cell r="V1229">
            <v>-238529.09</v>
          </cell>
        </row>
        <row r="1230">
          <cell r="B1230" t="str">
            <v>4202010000</v>
          </cell>
          <cell r="G1230">
            <v>0</v>
          </cell>
          <cell r="H1230">
            <v>0</v>
          </cell>
          <cell r="I1230">
            <v>0</v>
          </cell>
          <cell r="V1230">
            <v>0</v>
          </cell>
        </row>
        <row r="1231">
          <cell r="B1231" t="str">
            <v>4202020000</v>
          </cell>
          <cell r="G1231">
            <v>-162969.26</v>
          </cell>
          <cell r="H1231">
            <v>-159517.78</v>
          </cell>
          <cell r="I1231">
            <v>0</v>
          </cell>
          <cell r="V1231">
            <v>-238529.09</v>
          </cell>
          <cell r="X1231" t="str">
            <v>Ingresos por dividendos</v>
          </cell>
        </row>
        <row r="1232">
          <cell r="B1232" t="str">
            <v>4203</v>
          </cell>
          <cell r="G1232">
            <v>-808417.13</v>
          </cell>
          <cell r="H1232">
            <v>-1030441.5</v>
          </cell>
          <cell r="I1232">
            <v>0</v>
          </cell>
          <cell r="V1232">
            <v>-652646.47000000009</v>
          </cell>
        </row>
        <row r="1233">
          <cell r="B1233" t="str">
            <v>4203010000</v>
          </cell>
          <cell r="G1233">
            <v>0</v>
          </cell>
          <cell r="H1233">
            <v>0</v>
          </cell>
          <cell r="I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4203020000</v>
          </cell>
          <cell r="G1234">
            <v>0</v>
          </cell>
          <cell r="H1234">
            <v>0</v>
          </cell>
          <cell r="I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4203030000</v>
          </cell>
          <cell r="G1235">
            <v>0</v>
          </cell>
          <cell r="H1235">
            <v>0</v>
          </cell>
          <cell r="I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420309</v>
          </cell>
          <cell r="G1236">
            <v>-808417.13</v>
          </cell>
          <cell r="H1236">
            <v>-1030441.5</v>
          </cell>
          <cell r="I1236">
            <v>0</v>
          </cell>
          <cell r="V1236">
            <v>-652646.47000000009</v>
          </cell>
        </row>
        <row r="1237">
          <cell r="B1237" t="str">
            <v>4203090100</v>
          </cell>
          <cell r="G1237">
            <v>-17841.66</v>
          </cell>
          <cell r="H1237">
            <v>-21604.560000000001</v>
          </cell>
          <cell r="I1237">
            <v>0</v>
          </cell>
          <cell r="V1237">
            <v>-13671.41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4203090200</v>
          </cell>
          <cell r="G1238">
            <v>-558839.15</v>
          </cell>
          <cell r="H1238">
            <v>-578610.5199999999</v>
          </cell>
          <cell r="I1238">
            <v>0</v>
          </cell>
          <cell r="V1238">
            <v>-562410.3899999999</v>
          </cell>
          <cell r="X1238" t="str">
            <v>Otros ingresos operacionales</v>
          </cell>
          <cell r="Y1238" t="str">
            <v>Servicios de recaudación</v>
          </cell>
        </row>
        <row r="1239">
          <cell r="B1239" t="str">
            <v>4203090300</v>
          </cell>
          <cell r="G1239">
            <v>-231736.32000000001</v>
          </cell>
          <cell r="H1239">
            <v>-430226.42000000004</v>
          </cell>
          <cell r="I1239">
            <v>0</v>
          </cell>
          <cell r="V1239">
            <v>-76564.670000000013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4203090400</v>
          </cell>
          <cell r="G1240">
            <v>0</v>
          </cell>
          <cell r="H1240">
            <v>0</v>
          </cell>
          <cell r="I1240">
            <v>0</v>
          </cell>
          <cell r="V1240">
            <v>0</v>
          </cell>
          <cell r="X1240" t="str">
            <v>Otros ingresos operacionales</v>
          </cell>
          <cell r="Y1240" t="str">
            <v>Otros Ingresos</v>
          </cell>
        </row>
        <row r="1241">
          <cell r="B1241" t="str">
            <v>4204</v>
          </cell>
          <cell r="G1241">
            <v>-41286.11</v>
          </cell>
          <cell r="H1241">
            <v>-113619.46</v>
          </cell>
          <cell r="I1241">
            <v>0</v>
          </cell>
          <cell r="V1241">
            <v>-4110.6000000000004</v>
          </cell>
        </row>
        <row r="1242">
          <cell r="B1242" t="str">
            <v>4204010000</v>
          </cell>
          <cell r="G1242">
            <v>-556.04999999999995</v>
          </cell>
          <cell r="H1242">
            <v>-113619.46</v>
          </cell>
          <cell r="I1242">
            <v>0</v>
          </cell>
          <cell r="V1242">
            <v>-4110.6000000000004</v>
          </cell>
          <cell r="X1242" t="str">
            <v>Otros ingresos operacionales</v>
          </cell>
          <cell r="Y1242" t="str">
            <v>Ingresos por venta de activos fijos</v>
          </cell>
        </row>
        <row r="1243">
          <cell r="B1243" t="str">
            <v>4204020000</v>
          </cell>
          <cell r="G1243">
            <v>-40730.06</v>
          </cell>
          <cell r="H1243">
            <v>0</v>
          </cell>
          <cell r="I1243">
            <v>0</v>
          </cell>
          <cell r="V1243">
            <v>0</v>
          </cell>
          <cell r="X1243" t="str">
            <v>Otros ingresos operacionales</v>
          </cell>
          <cell r="Y1243" t="str">
            <v>Indemnizaciones por seguros</v>
          </cell>
        </row>
        <row r="1244">
          <cell r="B1244" t="str">
            <v>4204030000</v>
          </cell>
          <cell r="G1244">
            <v>0</v>
          </cell>
          <cell r="H1244">
            <v>0</v>
          </cell>
          <cell r="I1244">
            <v>0</v>
          </cell>
          <cell r="V1244">
            <v>0</v>
          </cell>
        </row>
        <row r="1245">
          <cell r="B1245" t="str">
            <v>4204040000</v>
          </cell>
          <cell r="G1245">
            <v>0</v>
          </cell>
          <cell r="H1245">
            <v>0</v>
          </cell>
          <cell r="I1245">
            <v>0</v>
          </cell>
          <cell r="V1245">
            <v>0</v>
          </cell>
        </row>
        <row r="1246">
          <cell r="B1246" t="str">
            <v>4204090000</v>
          </cell>
          <cell r="G1246">
            <v>0</v>
          </cell>
          <cell r="H1246">
            <v>0</v>
          </cell>
          <cell r="I1246">
            <v>0</v>
          </cell>
          <cell r="V1246">
            <v>0</v>
          </cell>
        </row>
        <row r="1247">
          <cell r="B1247" t="str">
            <v>4205</v>
          </cell>
          <cell r="G1247">
            <v>0</v>
          </cell>
          <cell r="H1247">
            <v>0</v>
          </cell>
          <cell r="I1247">
            <v>0</v>
          </cell>
          <cell r="V1247">
            <v>0</v>
          </cell>
        </row>
        <row r="1248">
          <cell r="B1248" t="str">
            <v>4205010000</v>
          </cell>
          <cell r="G1248">
            <v>0</v>
          </cell>
          <cell r="H1248">
            <v>0</v>
          </cell>
          <cell r="I1248">
            <v>0</v>
          </cell>
          <cell r="V1248">
            <v>0</v>
          </cell>
        </row>
        <row r="1249">
          <cell r="B1249" t="str">
            <v>5</v>
          </cell>
          <cell r="G1249">
            <v>264595588.34</v>
          </cell>
          <cell r="H1249">
            <v>287189380.83000004</v>
          </cell>
          <cell r="I1249">
            <v>0</v>
          </cell>
          <cell r="V1249">
            <v>222122003.24999997</v>
          </cell>
        </row>
        <row r="1250">
          <cell r="B1250" t="str">
            <v>51</v>
          </cell>
          <cell r="G1250">
            <v>253896581.63999999</v>
          </cell>
          <cell r="H1250">
            <v>275293694.94</v>
          </cell>
          <cell r="I1250">
            <v>0</v>
          </cell>
          <cell r="V1250">
            <v>212396907.85000002</v>
          </cell>
        </row>
        <row r="1251">
          <cell r="B1251" t="str">
            <v>5101</v>
          </cell>
          <cell r="G1251">
            <v>205979798.49000001</v>
          </cell>
          <cell r="H1251">
            <v>228457467.28000003</v>
          </cell>
          <cell r="I1251">
            <v>0</v>
          </cell>
          <cell r="V1251">
            <v>168288284.78999999</v>
          </cell>
        </row>
        <row r="1252">
          <cell r="B1252" t="str">
            <v>510101</v>
          </cell>
          <cell r="G1252">
            <v>205979798.49000001</v>
          </cell>
          <cell r="H1252">
            <v>228457467.28000003</v>
          </cell>
          <cell r="I1252">
            <v>0</v>
          </cell>
          <cell r="V1252">
            <v>168288284.78999999</v>
          </cell>
        </row>
        <row r="1253">
          <cell r="B1253" t="str">
            <v>51010101</v>
          </cell>
          <cell r="G1253">
            <v>206578553</v>
          </cell>
          <cell r="H1253">
            <v>240385601.41</v>
          </cell>
          <cell r="I1253">
            <v>0</v>
          </cell>
          <cell r="V1253">
            <v>161602939.28999999</v>
          </cell>
        </row>
        <row r="1254">
          <cell r="B1254" t="str">
            <v>51010102</v>
          </cell>
          <cell r="G1254">
            <v>-598754.51</v>
          </cell>
          <cell r="H1254">
            <v>-11962068.91</v>
          </cell>
          <cell r="I1254">
            <v>0</v>
          </cell>
          <cell r="V1254">
            <v>6540734.9399999976</v>
          </cell>
        </row>
        <row r="1255">
          <cell r="B1255" t="str">
            <v>51010103</v>
          </cell>
          <cell r="G1255">
            <v>0</v>
          </cell>
          <cell r="H1255">
            <v>33934.78</v>
          </cell>
          <cell r="I1255">
            <v>0</v>
          </cell>
          <cell r="V1255">
            <v>144610.55999999997</v>
          </cell>
        </row>
        <row r="1256">
          <cell r="B1256" t="str">
            <v>5102</v>
          </cell>
          <cell r="G1256">
            <v>30812427.09</v>
          </cell>
          <cell r="H1256">
            <v>29837769.160000004</v>
          </cell>
          <cell r="I1256">
            <v>0</v>
          </cell>
          <cell r="V1256">
            <v>27890352.700000003</v>
          </cell>
        </row>
        <row r="1257">
          <cell r="B1257" t="str">
            <v>510201</v>
          </cell>
          <cell r="G1257">
            <v>0</v>
          </cell>
          <cell r="H1257">
            <v>0</v>
          </cell>
          <cell r="I1257">
            <v>0</v>
          </cell>
          <cell r="V1257">
            <v>0</v>
          </cell>
        </row>
        <row r="1258">
          <cell r="B1258" t="str">
            <v>51020101</v>
          </cell>
          <cell r="G1258">
            <v>0</v>
          </cell>
          <cell r="H1258">
            <v>0</v>
          </cell>
          <cell r="I1258">
            <v>0</v>
          </cell>
          <cell r="V1258">
            <v>0</v>
          </cell>
        </row>
        <row r="1259">
          <cell r="B1259" t="str">
            <v>51020102</v>
          </cell>
          <cell r="G1259">
            <v>0</v>
          </cell>
          <cell r="H1259">
            <v>0</v>
          </cell>
          <cell r="I1259">
            <v>0</v>
          </cell>
          <cell r="V1259">
            <v>0</v>
          </cell>
        </row>
        <row r="1260">
          <cell r="B1260" t="str">
            <v>51020103</v>
          </cell>
          <cell r="G1260">
            <v>0</v>
          </cell>
          <cell r="H1260">
            <v>0</v>
          </cell>
          <cell r="I1260">
            <v>0</v>
          </cell>
          <cell r="V1260">
            <v>0</v>
          </cell>
        </row>
        <row r="1261">
          <cell r="B1261" t="str">
            <v>51020104</v>
          </cell>
          <cell r="G1261">
            <v>0</v>
          </cell>
          <cell r="H1261">
            <v>0</v>
          </cell>
          <cell r="I1261">
            <v>0</v>
          </cell>
          <cell r="V1261">
            <v>0</v>
          </cell>
        </row>
        <row r="1262">
          <cell r="B1262" t="str">
            <v>510202</v>
          </cell>
          <cell r="G1262">
            <v>0</v>
          </cell>
          <cell r="H1262">
            <v>0</v>
          </cell>
          <cell r="I1262">
            <v>0</v>
          </cell>
          <cell r="V1262">
            <v>0</v>
          </cell>
        </row>
        <row r="1263">
          <cell r="B1263" t="str">
            <v>510203</v>
          </cell>
          <cell r="G1263">
            <v>17139990.710000001</v>
          </cell>
          <cell r="H1263">
            <v>17379004.930000003</v>
          </cell>
          <cell r="I1263">
            <v>0</v>
          </cell>
          <cell r="V1263">
            <v>16617114.039999997</v>
          </cell>
        </row>
        <row r="1264">
          <cell r="B1264" t="str">
            <v>51020301</v>
          </cell>
          <cell r="G1264">
            <v>17137402.210000001</v>
          </cell>
          <cell r="H1264">
            <v>17372090.249999996</v>
          </cell>
          <cell r="I1264">
            <v>0</v>
          </cell>
          <cell r="V1264">
            <v>16614525.789999999</v>
          </cell>
        </row>
        <row r="1265">
          <cell r="B1265" t="str">
            <v>51020302</v>
          </cell>
          <cell r="G1265">
            <v>2588.5</v>
          </cell>
          <cell r="H1265">
            <v>6914.6800000000012</v>
          </cell>
          <cell r="I1265">
            <v>0</v>
          </cell>
          <cell r="V1265">
            <v>2588.25</v>
          </cell>
        </row>
        <row r="1266">
          <cell r="B1266" t="str">
            <v>510204</v>
          </cell>
          <cell r="G1266">
            <v>2620618.23</v>
          </cell>
          <cell r="H1266">
            <v>2538194.3200000003</v>
          </cell>
          <cell r="I1266">
            <v>0</v>
          </cell>
          <cell r="V1266">
            <v>2170245.89</v>
          </cell>
        </row>
        <row r="1267">
          <cell r="B1267" t="str">
            <v>51020401</v>
          </cell>
          <cell r="G1267">
            <v>2597248.0099999998</v>
          </cell>
          <cell r="H1267">
            <v>2528764.66</v>
          </cell>
          <cell r="I1267">
            <v>0</v>
          </cell>
          <cell r="V1267">
            <v>2168086.8200000003</v>
          </cell>
        </row>
        <row r="1268">
          <cell r="B1268" t="str">
            <v>51020402</v>
          </cell>
          <cell r="G1268">
            <v>23370.22</v>
          </cell>
          <cell r="H1268">
            <v>9429.66</v>
          </cell>
          <cell r="I1268">
            <v>0</v>
          </cell>
          <cell r="V1268">
            <v>2159.0699999999993</v>
          </cell>
        </row>
        <row r="1269">
          <cell r="B1269" t="str">
            <v>510205</v>
          </cell>
          <cell r="G1269">
            <v>3478903.82</v>
          </cell>
          <cell r="H1269">
            <v>791965.14000000013</v>
          </cell>
          <cell r="I1269">
            <v>0</v>
          </cell>
          <cell r="V1269">
            <v>9564.09</v>
          </cell>
        </row>
        <row r="1270">
          <cell r="B1270" t="str">
            <v>51020501</v>
          </cell>
          <cell r="G1270">
            <v>3478903.82</v>
          </cell>
          <cell r="H1270">
            <v>791965.14000000013</v>
          </cell>
          <cell r="I1270">
            <v>0</v>
          </cell>
          <cell r="V1270">
            <v>9564.09</v>
          </cell>
        </row>
        <row r="1271">
          <cell r="B1271" t="str">
            <v>510206</v>
          </cell>
          <cell r="G1271">
            <v>7572914.3300000001</v>
          </cell>
          <cell r="H1271">
            <v>9128604.7699999996</v>
          </cell>
          <cell r="I1271">
            <v>0</v>
          </cell>
          <cell r="V1271">
            <v>9093428.6799999997</v>
          </cell>
        </row>
        <row r="1272">
          <cell r="B1272" t="str">
            <v>51020601</v>
          </cell>
          <cell r="G1272">
            <v>7572914.3300000001</v>
          </cell>
          <cell r="H1272">
            <v>4827726.8100000005</v>
          </cell>
          <cell r="I1272">
            <v>0</v>
          </cell>
          <cell r="V1272">
            <v>4196177.59</v>
          </cell>
        </row>
        <row r="1273">
          <cell r="B1273" t="str">
            <v>51020602</v>
          </cell>
          <cell r="G1273">
            <v>0</v>
          </cell>
          <cell r="H1273">
            <v>1191673.3800000001</v>
          </cell>
          <cell r="I1273">
            <v>0</v>
          </cell>
          <cell r="V1273">
            <v>1619227.2100000002</v>
          </cell>
        </row>
        <row r="1274">
          <cell r="B1274" t="str">
            <v>51020603</v>
          </cell>
          <cell r="G1274">
            <v>0</v>
          </cell>
          <cell r="H1274">
            <v>278661.13</v>
          </cell>
          <cell r="I1274">
            <v>0</v>
          </cell>
          <cell r="V1274">
            <v>235430.06</v>
          </cell>
        </row>
        <row r="1275">
          <cell r="B1275" t="str">
            <v>51020604</v>
          </cell>
          <cell r="G1275">
            <v>0</v>
          </cell>
          <cell r="H1275">
            <v>213195.81</v>
          </cell>
          <cell r="I1275">
            <v>0</v>
          </cell>
          <cell r="V1275">
            <v>127708.91999999998</v>
          </cell>
        </row>
        <row r="1276">
          <cell r="B1276" t="str">
            <v>51020605</v>
          </cell>
          <cell r="G1276">
            <v>0</v>
          </cell>
          <cell r="H1276">
            <v>241925.91</v>
          </cell>
          <cell r="I1276">
            <v>0</v>
          </cell>
          <cell r="V1276">
            <v>125958.55</v>
          </cell>
        </row>
        <row r="1277">
          <cell r="B1277" t="str">
            <v>51020606</v>
          </cell>
          <cell r="G1277">
            <v>0</v>
          </cell>
          <cell r="H1277">
            <v>494449.45</v>
          </cell>
          <cell r="I1277">
            <v>0</v>
          </cell>
          <cell r="V1277">
            <v>274443.45</v>
          </cell>
        </row>
        <row r="1278">
          <cell r="B1278" t="str">
            <v>51020607</v>
          </cell>
          <cell r="G1278">
            <v>0</v>
          </cell>
          <cell r="H1278">
            <v>343108.06</v>
          </cell>
          <cell r="I1278">
            <v>0</v>
          </cell>
          <cell r="V1278">
            <v>148863.08000000002</v>
          </cell>
        </row>
        <row r="1279">
          <cell r="B1279" t="str">
            <v>51020608</v>
          </cell>
          <cell r="G1279">
            <v>0</v>
          </cell>
          <cell r="H1279">
            <v>279895.49</v>
          </cell>
          <cell r="I1279">
            <v>0</v>
          </cell>
          <cell r="V1279">
            <v>168955.42999999996</v>
          </cell>
        </row>
        <row r="1280">
          <cell r="B1280" t="str">
            <v>51020609</v>
          </cell>
          <cell r="G1280">
            <v>0</v>
          </cell>
          <cell r="H1280">
            <v>522235.23000000004</v>
          </cell>
          <cell r="I1280">
            <v>0</v>
          </cell>
          <cell r="V1280">
            <v>1923024.63</v>
          </cell>
        </row>
        <row r="1281">
          <cell r="B1281" t="str">
            <v>51020610</v>
          </cell>
          <cell r="G1281">
            <v>0</v>
          </cell>
          <cell r="H1281">
            <v>436921.98</v>
          </cell>
          <cell r="I1281">
            <v>0</v>
          </cell>
          <cell r="V1281">
            <v>108979.12999999999</v>
          </cell>
        </row>
        <row r="1282">
          <cell r="B1282" t="str">
            <v>51020611</v>
          </cell>
          <cell r="G1282">
            <v>0</v>
          </cell>
          <cell r="H1282">
            <v>298811.52000000002</v>
          </cell>
          <cell r="I1282">
            <v>0</v>
          </cell>
          <cell r="V1282">
            <v>164660.63</v>
          </cell>
        </row>
        <row r="1283">
          <cell r="B1283" t="str">
            <v>5103</v>
          </cell>
          <cell r="G1283">
            <v>8237095.7800000003</v>
          </cell>
          <cell r="H1283">
            <v>8185634.8100000005</v>
          </cell>
          <cell r="I1283">
            <v>0</v>
          </cell>
          <cell r="V1283">
            <v>7551004.0600000005</v>
          </cell>
        </row>
        <row r="1284">
          <cell r="B1284" t="str">
            <v>510301</v>
          </cell>
          <cell r="G1284">
            <v>8237095.7800000003</v>
          </cell>
          <cell r="H1284">
            <v>8185634.8100000005</v>
          </cell>
          <cell r="I1284">
            <v>0</v>
          </cell>
          <cell r="V1284">
            <v>7551004.0600000005</v>
          </cell>
        </row>
        <row r="1285">
          <cell r="B1285" t="str">
            <v>51030101</v>
          </cell>
          <cell r="G1285">
            <v>8237095.7800000003</v>
          </cell>
          <cell r="H1285">
            <v>8185634.8100000005</v>
          </cell>
          <cell r="I1285">
            <v>0</v>
          </cell>
          <cell r="V1285">
            <v>7551004.0600000005</v>
          </cell>
        </row>
        <row r="1286">
          <cell r="B1286" t="str">
            <v>5104</v>
          </cell>
          <cell r="G1286">
            <v>2545041.23</v>
          </cell>
          <cell r="H1286">
            <v>1868656.1900000002</v>
          </cell>
          <cell r="I1286">
            <v>0</v>
          </cell>
          <cell r="V1286">
            <v>1307683.2899999998</v>
          </cell>
        </row>
        <row r="1287">
          <cell r="B1287" t="str">
            <v>51040100</v>
          </cell>
          <cell r="G1287">
            <v>787247.62</v>
          </cell>
          <cell r="H1287">
            <v>88401.94</v>
          </cell>
          <cell r="I1287">
            <v>0</v>
          </cell>
          <cell r="V1287">
            <v>84.339999999999975</v>
          </cell>
        </row>
        <row r="1288">
          <cell r="B1288" t="str">
            <v>51040200</v>
          </cell>
          <cell r="G1288">
            <v>1113977.27</v>
          </cell>
          <cell r="H1288">
            <v>1100402.29</v>
          </cell>
          <cell r="I1288">
            <v>0</v>
          </cell>
          <cell r="V1288">
            <v>775850.77999999991</v>
          </cell>
        </row>
        <row r="1289">
          <cell r="B1289" t="str">
            <v>51040300</v>
          </cell>
          <cell r="G1289">
            <v>142229.85999999999</v>
          </cell>
          <cell r="H1289">
            <v>137286.27000000002</v>
          </cell>
          <cell r="I1289">
            <v>0</v>
          </cell>
          <cell r="V1289">
            <v>65002.640000000007</v>
          </cell>
        </row>
        <row r="1290">
          <cell r="B1290" t="str">
            <v>51040400</v>
          </cell>
          <cell r="G1290">
            <v>501586.48</v>
          </cell>
          <cell r="H1290">
            <v>542565.68999999994</v>
          </cell>
          <cell r="I1290">
            <v>0</v>
          </cell>
          <cell r="V1290">
            <v>466745.53</v>
          </cell>
        </row>
        <row r="1291">
          <cell r="B1291" t="str">
            <v>5105</v>
          </cell>
          <cell r="G1291">
            <v>6322219.0499999998</v>
          </cell>
          <cell r="H1291">
            <v>6944167.5</v>
          </cell>
          <cell r="I1291">
            <v>0</v>
          </cell>
          <cell r="V1291">
            <v>7359583.0099999998</v>
          </cell>
        </row>
        <row r="1292">
          <cell r="B1292" t="str">
            <v>510501</v>
          </cell>
          <cell r="G1292">
            <v>3240318.62</v>
          </cell>
          <cell r="H1292">
            <v>3536607.4099999992</v>
          </cell>
          <cell r="I1292">
            <v>0</v>
          </cell>
          <cell r="V1292">
            <v>3405206.5999999996</v>
          </cell>
        </row>
        <row r="1293">
          <cell r="B1293" t="str">
            <v>51050101</v>
          </cell>
          <cell r="G1293">
            <v>0</v>
          </cell>
          <cell r="H1293">
            <v>0</v>
          </cell>
          <cell r="I1293">
            <v>0</v>
          </cell>
          <cell r="V1293">
            <v>0</v>
          </cell>
        </row>
        <row r="1294">
          <cell r="B1294" t="str">
            <v>51050102</v>
          </cell>
          <cell r="G1294">
            <v>0</v>
          </cell>
          <cell r="H1294">
            <v>0</v>
          </cell>
          <cell r="I1294">
            <v>0</v>
          </cell>
          <cell r="V1294">
            <v>0</v>
          </cell>
        </row>
        <row r="1295">
          <cell r="B1295" t="str">
            <v>51050103</v>
          </cell>
          <cell r="G1295">
            <v>0</v>
          </cell>
          <cell r="H1295">
            <v>0</v>
          </cell>
          <cell r="I1295">
            <v>0</v>
          </cell>
          <cell r="V1295">
            <v>0</v>
          </cell>
        </row>
        <row r="1296">
          <cell r="B1296" t="str">
            <v>51050104</v>
          </cell>
          <cell r="G1296">
            <v>0</v>
          </cell>
          <cell r="H1296">
            <v>0</v>
          </cell>
          <cell r="I1296">
            <v>0</v>
          </cell>
          <cell r="V1296">
            <v>0</v>
          </cell>
        </row>
        <row r="1297">
          <cell r="B1297" t="str">
            <v>51050105</v>
          </cell>
          <cell r="G1297">
            <v>0</v>
          </cell>
          <cell r="H1297">
            <v>0</v>
          </cell>
          <cell r="I1297">
            <v>0</v>
          </cell>
          <cell r="V1297">
            <v>0</v>
          </cell>
        </row>
        <row r="1298">
          <cell r="B1298" t="str">
            <v>51050106</v>
          </cell>
          <cell r="G1298">
            <v>3240318.62</v>
          </cell>
          <cell r="H1298">
            <v>3536607.4099999992</v>
          </cell>
          <cell r="I1298">
            <v>0</v>
          </cell>
          <cell r="V1298">
            <v>3405206.5999999996</v>
          </cell>
        </row>
        <row r="1299">
          <cell r="B1299" t="str">
            <v>5105010601</v>
          </cell>
          <cell r="G1299">
            <v>91543.41</v>
          </cell>
          <cell r="H1299">
            <v>95935.98000000001</v>
          </cell>
          <cell r="I1299">
            <v>0</v>
          </cell>
          <cell r="V1299">
            <v>88003.53</v>
          </cell>
        </row>
        <row r="1300">
          <cell r="B1300" t="str">
            <v>5105010602</v>
          </cell>
          <cell r="G1300">
            <v>430850.19</v>
          </cell>
          <cell r="H1300">
            <v>430413.13</v>
          </cell>
          <cell r="I1300">
            <v>0</v>
          </cell>
          <cell r="V1300">
            <v>397019.91</v>
          </cell>
        </row>
        <row r="1301">
          <cell r="B1301" t="str">
            <v>5105010603</v>
          </cell>
          <cell r="G1301">
            <v>1137463.6100000001</v>
          </cell>
          <cell r="H1301">
            <v>1246391.54</v>
          </cell>
          <cell r="I1301">
            <v>0</v>
          </cell>
          <cell r="V1301">
            <v>1225155.0099999998</v>
          </cell>
        </row>
        <row r="1302">
          <cell r="B1302" t="str">
            <v>5105010604</v>
          </cell>
          <cell r="G1302">
            <v>736591.35</v>
          </cell>
          <cell r="H1302">
            <v>782814.82</v>
          </cell>
          <cell r="I1302">
            <v>0</v>
          </cell>
          <cell r="V1302">
            <v>764482.28999999992</v>
          </cell>
        </row>
        <row r="1303">
          <cell r="B1303" t="str">
            <v>5105010605</v>
          </cell>
          <cell r="G1303">
            <v>0</v>
          </cell>
          <cell r="H1303">
            <v>0</v>
          </cell>
          <cell r="I1303">
            <v>0</v>
          </cell>
          <cell r="V1303">
            <v>0</v>
          </cell>
        </row>
        <row r="1304">
          <cell r="B1304" t="str">
            <v>5105010606</v>
          </cell>
          <cell r="G1304">
            <v>0</v>
          </cell>
          <cell r="H1304">
            <v>0</v>
          </cell>
          <cell r="I1304">
            <v>0</v>
          </cell>
          <cell r="V1304">
            <v>0</v>
          </cell>
        </row>
        <row r="1305">
          <cell r="B1305" t="str">
            <v>5105010607</v>
          </cell>
          <cell r="G1305">
            <v>339297.04</v>
          </cell>
          <cell r="H1305">
            <v>351768.19</v>
          </cell>
          <cell r="I1305">
            <v>0</v>
          </cell>
          <cell r="V1305">
            <v>339342.69000000006</v>
          </cell>
        </row>
        <row r="1306">
          <cell r="B1306" t="str">
            <v>5105010608</v>
          </cell>
          <cell r="G1306">
            <v>0</v>
          </cell>
          <cell r="H1306">
            <v>0</v>
          </cell>
          <cell r="I1306">
            <v>0</v>
          </cell>
          <cell r="V1306">
            <v>0</v>
          </cell>
        </row>
        <row r="1307">
          <cell r="B1307" t="str">
            <v>5105010609</v>
          </cell>
          <cell r="G1307">
            <v>153651.19</v>
          </cell>
          <cell r="H1307">
            <v>156230.69</v>
          </cell>
          <cell r="I1307">
            <v>0</v>
          </cell>
          <cell r="V1307">
            <v>151363.61000000002</v>
          </cell>
        </row>
        <row r="1308">
          <cell r="B1308" t="str">
            <v>5105010610</v>
          </cell>
          <cell r="G1308">
            <v>0</v>
          </cell>
          <cell r="H1308">
            <v>0</v>
          </cell>
          <cell r="I1308">
            <v>0</v>
          </cell>
          <cell r="V1308">
            <v>0</v>
          </cell>
        </row>
        <row r="1309">
          <cell r="B1309" t="str">
            <v>5105010611</v>
          </cell>
          <cell r="G1309">
            <v>123.52</v>
          </cell>
          <cell r="H1309">
            <v>158.03999999999996</v>
          </cell>
          <cell r="I1309">
            <v>0</v>
          </cell>
          <cell r="V1309">
            <v>298.32</v>
          </cell>
        </row>
        <row r="1310">
          <cell r="B1310" t="str">
            <v>5105010612</v>
          </cell>
          <cell r="G1310">
            <v>13901.64</v>
          </cell>
          <cell r="H1310">
            <v>22464.229999999996</v>
          </cell>
          <cell r="I1310">
            <v>0</v>
          </cell>
          <cell r="V1310">
            <v>21277.66</v>
          </cell>
        </row>
        <row r="1311">
          <cell r="B1311" t="str">
            <v>5105010613</v>
          </cell>
          <cell r="G1311">
            <v>63318.1</v>
          </cell>
          <cell r="H1311">
            <v>66245.170000000013</v>
          </cell>
          <cell r="I1311">
            <v>0</v>
          </cell>
          <cell r="V1311">
            <v>18512.75</v>
          </cell>
        </row>
        <row r="1312">
          <cell r="B1312" t="str">
            <v>5105010614</v>
          </cell>
          <cell r="G1312">
            <v>152543.81</v>
          </cell>
          <cell r="H1312">
            <v>187325.21999999997</v>
          </cell>
          <cell r="I1312">
            <v>0</v>
          </cell>
          <cell r="V1312">
            <v>199921.52000000005</v>
          </cell>
        </row>
        <row r="1313">
          <cell r="B1313" t="str">
            <v>5105010615</v>
          </cell>
          <cell r="G1313">
            <v>30745.55</v>
          </cell>
          <cell r="H1313">
            <v>32611.8</v>
          </cell>
          <cell r="I1313">
            <v>0</v>
          </cell>
          <cell r="V1313">
            <v>36153.96</v>
          </cell>
        </row>
        <row r="1314">
          <cell r="B1314" t="str">
            <v>5105010616</v>
          </cell>
          <cell r="G1314">
            <v>90289.21</v>
          </cell>
          <cell r="H1314">
            <v>164248.6</v>
          </cell>
          <cell r="I1314">
            <v>0</v>
          </cell>
          <cell r="V1314">
            <v>162964.97</v>
          </cell>
        </row>
        <row r="1315">
          <cell r="B1315" t="str">
            <v>5105010617</v>
          </cell>
          <cell r="G1315">
            <v>0</v>
          </cell>
          <cell r="H1315">
            <v>0</v>
          </cell>
          <cell r="I1315">
            <v>0</v>
          </cell>
          <cell r="V1315">
            <v>0</v>
          </cell>
        </row>
        <row r="1316">
          <cell r="B1316" t="str">
            <v>5105010618</v>
          </cell>
          <cell r="I1316">
            <v>0</v>
          </cell>
          <cell r="V1316">
            <v>710.38000000000011</v>
          </cell>
        </row>
        <row r="1317">
          <cell r="B1317" t="str">
            <v>510502</v>
          </cell>
          <cell r="G1317">
            <v>1770515.14</v>
          </cell>
          <cell r="H1317">
            <v>1812707.3399999999</v>
          </cell>
          <cell r="I1317">
            <v>0</v>
          </cell>
          <cell r="V1317">
            <v>1764639.4200000002</v>
          </cell>
        </row>
        <row r="1318">
          <cell r="B1318" t="str">
            <v>51050201</v>
          </cell>
          <cell r="G1318">
            <v>0</v>
          </cell>
          <cell r="H1318">
            <v>0</v>
          </cell>
          <cell r="I1318">
            <v>0</v>
          </cell>
          <cell r="V1318">
            <v>0</v>
          </cell>
        </row>
        <row r="1319">
          <cell r="B1319" t="str">
            <v>51050202</v>
          </cell>
          <cell r="G1319">
            <v>0</v>
          </cell>
          <cell r="H1319">
            <v>0</v>
          </cell>
          <cell r="I1319">
            <v>0</v>
          </cell>
          <cell r="V1319">
            <v>0</v>
          </cell>
        </row>
        <row r="1320">
          <cell r="B1320" t="str">
            <v>51050203</v>
          </cell>
          <cell r="G1320">
            <v>0</v>
          </cell>
          <cell r="H1320">
            <v>0</v>
          </cell>
          <cell r="I1320">
            <v>0</v>
          </cell>
          <cell r="V1320">
            <v>0</v>
          </cell>
        </row>
        <row r="1321">
          <cell r="B1321" t="str">
            <v>51050204</v>
          </cell>
          <cell r="G1321">
            <v>0</v>
          </cell>
          <cell r="H1321">
            <v>0</v>
          </cell>
          <cell r="I1321">
            <v>0</v>
          </cell>
          <cell r="V1321">
            <v>0</v>
          </cell>
        </row>
        <row r="1322">
          <cell r="B1322" t="str">
            <v>51050205</v>
          </cell>
          <cell r="G1322">
            <v>0</v>
          </cell>
          <cell r="H1322">
            <v>0</v>
          </cell>
          <cell r="I1322">
            <v>0</v>
          </cell>
          <cell r="V1322">
            <v>0</v>
          </cell>
        </row>
        <row r="1323">
          <cell r="B1323" t="str">
            <v>51050206</v>
          </cell>
          <cell r="G1323">
            <v>1770515.14</v>
          </cell>
          <cell r="H1323">
            <v>1812707.3399999999</v>
          </cell>
          <cell r="I1323">
            <v>0</v>
          </cell>
          <cell r="V1323">
            <v>1764639.4200000002</v>
          </cell>
        </row>
        <row r="1324">
          <cell r="B1324" t="str">
            <v>5105020601</v>
          </cell>
          <cell r="G1324">
            <v>192106</v>
          </cell>
          <cell r="H1324">
            <v>192445.77000000002</v>
          </cell>
          <cell r="I1324">
            <v>0</v>
          </cell>
          <cell r="V1324">
            <v>191628.52999999997</v>
          </cell>
        </row>
        <row r="1325">
          <cell r="B1325" t="str">
            <v>5105020602</v>
          </cell>
          <cell r="G1325">
            <v>114045.16</v>
          </cell>
          <cell r="H1325">
            <v>117721.5</v>
          </cell>
          <cell r="I1325">
            <v>0</v>
          </cell>
          <cell r="V1325">
            <v>122347.40000000002</v>
          </cell>
        </row>
        <row r="1326">
          <cell r="B1326" t="str">
            <v>5105020603</v>
          </cell>
          <cell r="G1326">
            <v>327827.05</v>
          </cell>
          <cell r="H1326">
            <v>289055.18999999994</v>
          </cell>
          <cell r="I1326">
            <v>0</v>
          </cell>
          <cell r="V1326">
            <v>172366.94</v>
          </cell>
        </row>
        <row r="1327">
          <cell r="B1327" t="str">
            <v>5105020604</v>
          </cell>
          <cell r="G1327">
            <v>0</v>
          </cell>
          <cell r="H1327">
            <v>0</v>
          </cell>
          <cell r="I1327">
            <v>0</v>
          </cell>
          <cell r="V1327">
            <v>0</v>
          </cell>
        </row>
        <row r="1328">
          <cell r="B1328" t="str">
            <v>5105020605</v>
          </cell>
          <cell r="G1328">
            <v>100133.66</v>
          </cell>
          <cell r="H1328">
            <v>123478.27</v>
          </cell>
          <cell r="I1328">
            <v>0</v>
          </cell>
          <cell r="V1328">
            <v>138782.99</v>
          </cell>
        </row>
        <row r="1329">
          <cell r="B1329" t="str">
            <v>5105020606</v>
          </cell>
          <cell r="G1329">
            <v>2832.29</v>
          </cell>
          <cell r="H1329">
            <v>1359.4699999999998</v>
          </cell>
          <cell r="I1329">
            <v>0</v>
          </cell>
          <cell r="V1329">
            <v>2137.5199999999995</v>
          </cell>
        </row>
        <row r="1330">
          <cell r="B1330" t="str">
            <v>5105020607</v>
          </cell>
          <cell r="G1330">
            <v>347.49</v>
          </cell>
          <cell r="H1330">
            <v>230.39999999999995</v>
          </cell>
          <cell r="I1330">
            <v>0</v>
          </cell>
          <cell r="V1330">
            <v>211.19999999999996</v>
          </cell>
        </row>
        <row r="1331">
          <cell r="B1331" t="str">
            <v>5105020608</v>
          </cell>
          <cell r="G1331">
            <v>245675.37</v>
          </cell>
          <cell r="H1331">
            <v>283128.07</v>
          </cell>
          <cell r="I1331">
            <v>0</v>
          </cell>
          <cell r="V1331">
            <v>271926.89</v>
          </cell>
        </row>
        <row r="1332">
          <cell r="B1332" t="str">
            <v>5105020609</v>
          </cell>
          <cell r="G1332">
            <v>461814.33</v>
          </cell>
          <cell r="H1332">
            <v>428083.19</v>
          </cell>
          <cell r="I1332">
            <v>0</v>
          </cell>
          <cell r="V1332">
            <v>435727.14</v>
          </cell>
        </row>
        <row r="1333">
          <cell r="B1333" t="str">
            <v>5105020610</v>
          </cell>
          <cell r="G1333">
            <v>325733.78999999998</v>
          </cell>
          <cell r="H1333">
            <v>377205.48</v>
          </cell>
          <cell r="I1333">
            <v>0</v>
          </cell>
          <cell r="V1333">
            <v>429510.81</v>
          </cell>
        </row>
        <row r="1334">
          <cell r="B1334" t="str">
            <v>510503</v>
          </cell>
          <cell r="G1334">
            <v>0</v>
          </cell>
          <cell r="H1334">
            <v>0</v>
          </cell>
          <cell r="I1334">
            <v>0</v>
          </cell>
          <cell r="V1334">
            <v>0</v>
          </cell>
        </row>
        <row r="1335">
          <cell r="B1335" t="str">
            <v>51050301</v>
          </cell>
          <cell r="G1335">
            <v>0</v>
          </cell>
          <cell r="H1335">
            <v>0</v>
          </cell>
          <cell r="I1335">
            <v>0</v>
          </cell>
          <cell r="V1335">
            <v>0</v>
          </cell>
        </row>
        <row r="1336">
          <cell r="B1336" t="str">
            <v>51050302</v>
          </cell>
          <cell r="G1336">
            <v>0</v>
          </cell>
          <cell r="H1336">
            <v>0</v>
          </cell>
          <cell r="I1336">
            <v>0</v>
          </cell>
          <cell r="V1336">
            <v>0</v>
          </cell>
        </row>
        <row r="1337">
          <cell r="B1337" t="str">
            <v>51050303</v>
          </cell>
          <cell r="G1337">
            <v>0</v>
          </cell>
          <cell r="H1337">
            <v>0</v>
          </cell>
          <cell r="I1337">
            <v>0</v>
          </cell>
          <cell r="V1337">
            <v>0</v>
          </cell>
        </row>
        <row r="1338">
          <cell r="B1338" t="str">
            <v>51050304</v>
          </cell>
          <cell r="G1338">
            <v>0</v>
          </cell>
          <cell r="H1338">
            <v>0</v>
          </cell>
          <cell r="I1338">
            <v>0</v>
          </cell>
          <cell r="V1338">
            <v>0</v>
          </cell>
        </row>
        <row r="1339">
          <cell r="B1339" t="str">
            <v>51050305</v>
          </cell>
          <cell r="G1339">
            <v>0</v>
          </cell>
          <cell r="H1339">
            <v>0</v>
          </cell>
          <cell r="I1339">
            <v>0</v>
          </cell>
          <cell r="V1339">
            <v>0</v>
          </cell>
        </row>
        <row r="1340">
          <cell r="B1340" t="str">
            <v>51050306</v>
          </cell>
          <cell r="G1340">
            <v>0</v>
          </cell>
          <cell r="H1340">
            <v>0</v>
          </cell>
          <cell r="I1340">
            <v>0</v>
          </cell>
          <cell r="V1340">
            <v>0</v>
          </cell>
        </row>
        <row r="1341">
          <cell r="B1341" t="str">
            <v>510504</v>
          </cell>
          <cell r="G1341">
            <v>0</v>
          </cell>
          <cell r="H1341">
            <v>0</v>
          </cell>
          <cell r="I1341">
            <v>0</v>
          </cell>
          <cell r="V1341">
            <v>0</v>
          </cell>
        </row>
        <row r="1342">
          <cell r="B1342" t="str">
            <v>51050401</v>
          </cell>
          <cell r="G1342">
            <v>0</v>
          </cell>
          <cell r="H1342">
            <v>0</v>
          </cell>
          <cell r="I1342">
            <v>0</v>
          </cell>
          <cell r="V1342">
            <v>0</v>
          </cell>
        </row>
        <row r="1343">
          <cell r="B1343" t="str">
            <v>51050402</v>
          </cell>
          <cell r="G1343">
            <v>0</v>
          </cell>
          <cell r="H1343">
            <v>0</v>
          </cell>
          <cell r="I1343">
            <v>0</v>
          </cell>
          <cell r="V1343">
            <v>0</v>
          </cell>
        </row>
        <row r="1344">
          <cell r="B1344" t="str">
            <v>51050403</v>
          </cell>
          <cell r="G1344">
            <v>0</v>
          </cell>
          <cell r="H1344">
            <v>0</v>
          </cell>
          <cell r="I1344">
            <v>0</v>
          </cell>
          <cell r="V1344">
            <v>0</v>
          </cell>
        </row>
        <row r="1345">
          <cell r="B1345" t="str">
            <v>51050404</v>
          </cell>
          <cell r="G1345">
            <v>0</v>
          </cell>
          <cell r="H1345">
            <v>0</v>
          </cell>
          <cell r="I1345">
            <v>0</v>
          </cell>
          <cell r="V1345">
            <v>0</v>
          </cell>
        </row>
        <row r="1346">
          <cell r="B1346" t="str">
            <v>51050405</v>
          </cell>
          <cell r="G1346">
            <v>0</v>
          </cell>
          <cell r="H1346">
            <v>0</v>
          </cell>
          <cell r="I1346">
            <v>0</v>
          </cell>
          <cell r="V1346">
            <v>0</v>
          </cell>
        </row>
        <row r="1347">
          <cell r="B1347" t="str">
            <v>51050406</v>
          </cell>
          <cell r="G1347">
            <v>0</v>
          </cell>
          <cell r="H1347">
            <v>0</v>
          </cell>
          <cell r="I1347">
            <v>0</v>
          </cell>
          <cell r="V1347">
            <v>0</v>
          </cell>
        </row>
        <row r="1348">
          <cell r="B1348" t="str">
            <v>51050407</v>
          </cell>
          <cell r="G1348">
            <v>0</v>
          </cell>
          <cell r="H1348">
            <v>0</v>
          </cell>
          <cell r="I1348">
            <v>0</v>
          </cell>
          <cell r="V1348">
            <v>0</v>
          </cell>
        </row>
        <row r="1349">
          <cell r="B1349" t="str">
            <v>510505</v>
          </cell>
          <cell r="G1349">
            <v>271971.06</v>
          </cell>
          <cell r="H1349">
            <v>270476.3</v>
          </cell>
          <cell r="I1349">
            <v>0</v>
          </cell>
          <cell r="V1349">
            <v>0</v>
          </cell>
        </row>
        <row r="1350">
          <cell r="B1350" t="str">
            <v>51050501</v>
          </cell>
          <cell r="G1350">
            <v>0</v>
          </cell>
          <cell r="H1350">
            <v>0</v>
          </cell>
          <cell r="I1350">
            <v>0</v>
          </cell>
          <cell r="V1350">
            <v>0</v>
          </cell>
        </row>
        <row r="1351">
          <cell r="B1351" t="str">
            <v>51050502</v>
          </cell>
          <cell r="G1351">
            <v>0</v>
          </cell>
          <cell r="H1351">
            <v>0</v>
          </cell>
          <cell r="I1351">
            <v>0</v>
          </cell>
          <cell r="V1351">
            <v>0</v>
          </cell>
        </row>
        <row r="1352">
          <cell r="B1352" t="str">
            <v>51050503</v>
          </cell>
          <cell r="G1352">
            <v>0</v>
          </cell>
          <cell r="H1352">
            <v>0</v>
          </cell>
          <cell r="I1352">
            <v>0</v>
          </cell>
          <cell r="V1352">
            <v>0</v>
          </cell>
        </row>
        <row r="1353">
          <cell r="B1353" t="str">
            <v>51050504</v>
          </cell>
          <cell r="G1353">
            <v>0</v>
          </cell>
          <cell r="H1353">
            <v>0</v>
          </cell>
          <cell r="I1353">
            <v>0</v>
          </cell>
          <cell r="V1353">
            <v>0</v>
          </cell>
        </row>
        <row r="1354">
          <cell r="B1354" t="str">
            <v>51050505</v>
          </cell>
          <cell r="G1354">
            <v>0</v>
          </cell>
          <cell r="H1354">
            <v>0</v>
          </cell>
          <cell r="I1354">
            <v>0</v>
          </cell>
          <cell r="V1354">
            <v>0</v>
          </cell>
        </row>
        <row r="1355">
          <cell r="B1355" t="str">
            <v>51050506</v>
          </cell>
          <cell r="G1355">
            <v>271971.06</v>
          </cell>
          <cell r="H1355">
            <v>270476.3</v>
          </cell>
          <cell r="I1355">
            <v>0</v>
          </cell>
          <cell r="V1355">
            <v>0</v>
          </cell>
        </row>
        <row r="1356">
          <cell r="B1356" t="str">
            <v>5105050601</v>
          </cell>
          <cell r="G1356">
            <v>27445.55</v>
          </cell>
          <cell r="H1356">
            <v>27446.200000000004</v>
          </cell>
          <cell r="I1356">
            <v>0</v>
          </cell>
          <cell r="V1356">
            <v>0</v>
          </cell>
        </row>
        <row r="1357">
          <cell r="B1357" t="str">
            <v>5105050602</v>
          </cell>
          <cell r="G1357">
            <v>39355.94</v>
          </cell>
          <cell r="H1357">
            <v>39083.19</v>
          </cell>
          <cell r="I1357">
            <v>0</v>
          </cell>
          <cell r="V1357">
            <v>0</v>
          </cell>
        </row>
        <row r="1358">
          <cell r="B1358" t="str">
            <v>5105050603</v>
          </cell>
          <cell r="G1358">
            <v>94843.78</v>
          </cell>
          <cell r="H1358">
            <v>94613.360000000015</v>
          </cell>
          <cell r="I1358">
            <v>0</v>
          </cell>
          <cell r="V1358">
            <v>0</v>
          </cell>
        </row>
        <row r="1359">
          <cell r="B1359" t="str">
            <v>5105050604</v>
          </cell>
          <cell r="G1359">
            <v>81190.080000000002</v>
          </cell>
          <cell r="H1359">
            <v>81092.820000000022</v>
          </cell>
          <cell r="I1359">
            <v>0</v>
          </cell>
          <cell r="V1359">
            <v>0</v>
          </cell>
        </row>
        <row r="1360">
          <cell r="B1360" t="str">
            <v>5105050605</v>
          </cell>
          <cell r="G1360">
            <v>0</v>
          </cell>
          <cell r="H1360">
            <v>0</v>
          </cell>
          <cell r="I1360">
            <v>0</v>
          </cell>
          <cell r="V1360">
            <v>0</v>
          </cell>
        </row>
        <row r="1361">
          <cell r="B1361" t="str">
            <v>5105050606</v>
          </cell>
          <cell r="G1361">
            <v>0</v>
          </cell>
          <cell r="H1361">
            <v>0</v>
          </cell>
          <cell r="I1361">
            <v>0</v>
          </cell>
          <cell r="V1361">
            <v>0</v>
          </cell>
        </row>
        <row r="1362">
          <cell r="B1362" t="str">
            <v>5105050607</v>
          </cell>
          <cell r="G1362">
            <v>22758.240000000002</v>
          </cell>
          <cell r="H1362">
            <v>22420.54</v>
          </cell>
          <cell r="I1362">
            <v>0</v>
          </cell>
          <cell r="V1362">
            <v>0</v>
          </cell>
        </row>
        <row r="1363">
          <cell r="B1363" t="str">
            <v>5105050608</v>
          </cell>
          <cell r="G1363">
            <v>0</v>
          </cell>
          <cell r="H1363">
            <v>0</v>
          </cell>
          <cell r="I1363">
            <v>0</v>
          </cell>
          <cell r="V1363">
            <v>0</v>
          </cell>
        </row>
        <row r="1364">
          <cell r="B1364" t="str">
            <v>5105050609</v>
          </cell>
          <cell r="G1364">
            <v>27.38</v>
          </cell>
          <cell r="H1364">
            <v>27.479999999999993</v>
          </cell>
          <cell r="I1364">
            <v>0</v>
          </cell>
          <cell r="V1364">
            <v>0</v>
          </cell>
        </row>
        <row r="1365">
          <cell r="B1365" t="str">
            <v>5105050610</v>
          </cell>
          <cell r="G1365">
            <v>0</v>
          </cell>
          <cell r="H1365">
            <v>0</v>
          </cell>
          <cell r="I1365">
            <v>0</v>
          </cell>
          <cell r="V1365">
            <v>0</v>
          </cell>
        </row>
        <row r="1366">
          <cell r="B1366" t="str">
            <v>5105050611</v>
          </cell>
          <cell r="G1366">
            <v>3.36</v>
          </cell>
          <cell r="H1366">
            <v>3.3600000000000012</v>
          </cell>
          <cell r="I1366">
            <v>0</v>
          </cell>
          <cell r="V1366">
            <v>0</v>
          </cell>
        </row>
        <row r="1367">
          <cell r="B1367" t="str">
            <v>5105050612</v>
          </cell>
          <cell r="G1367">
            <v>0</v>
          </cell>
          <cell r="H1367">
            <v>0</v>
          </cell>
          <cell r="I1367">
            <v>0</v>
          </cell>
          <cell r="V1367">
            <v>0</v>
          </cell>
        </row>
        <row r="1368">
          <cell r="B1368" t="str">
            <v>5105050613</v>
          </cell>
          <cell r="G1368">
            <v>256.87</v>
          </cell>
          <cell r="H1368">
            <v>257.14999999999998</v>
          </cell>
          <cell r="I1368">
            <v>0</v>
          </cell>
          <cell r="V1368">
            <v>0</v>
          </cell>
        </row>
        <row r="1369">
          <cell r="B1369" t="str">
            <v>5105050614</v>
          </cell>
          <cell r="G1369">
            <v>4025.19</v>
          </cell>
          <cell r="H1369">
            <v>3502.8599999999988</v>
          </cell>
          <cell r="I1369">
            <v>0</v>
          </cell>
          <cell r="V1369">
            <v>0</v>
          </cell>
        </row>
        <row r="1370">
          <cell r="B1370" t="str">
            <v>5105050615</v>
          </cell>
          <cell r="G1370">
            <v>2064.67</v>
          </cell>
          <cell r="H1370">
            <v>2029.3399999999997</v>
          </cell>
          <cell r="I1370">
            <v>0</v>
          </cell>
          <cell r="V1370">
            <v>0</v>
          </cell>
        </row>
        <row r="1371">
          <cell r="B1371" t="str">
            <v>5105050616</v>
          </cell>
          <cell r="G1371">
            <v>0</v>
          </cell>
          <cell r="H1371">
            <v>0</v>
          </cell>
          <cell r="I1371">
            <v>0</v>
          </cell>
          <cell r="V1371">
            <v>0</v>
          </cell>
        </row>
        <row r="1372">
          <cell r="B1372" t="str">
            <v>5105050617</v>
          </cell>
          <cell r="G1372">
            <v>0</v>
          </cell>
          <cell r="H1372">
            <v>0</v>
          </cell>
          <cell r="I1372">
            <v>0</v>
          </cell>
          <cell r="V1372">
            <v>0</v>
          </cell>
        </row>
        <row r="1373">
          <cell r="B1373" t="str">
            <v>510506</v>
          </cell>
          <cell r="G1373">
            <v>212755.93</v>
          </cell>
          <cell r="H1373">
            <v>169963.82999999996</v>
          </cell>
          <cell r="I1373">
            <v>0</v>
          </cell>
          <cell r="V1373">
            <v>0</v>
          </cell>
        </row>
        <row r="1374">
          <cell r="B1374" t="str">
            <v>51050601</v>
          </cell>
          <cell r="G1374">
            <v>0</v>
          </cell>
          <cell r="H1374">
            <v>0</v>
          </cell>
          <cell r="I1374">
            <v>0</v>
          </cell>
          <cell r="V1374">
            <v>0</v>
          </cell>
        </row>
        <row r="1375">
          <cell r="B1375" t="str">
            <v>51050602</v>
          </cell>
          <cell r="G1375">
            <v>0</v>
          </cell>
          <cell r="H1375">
            <v>0</v>
          </cell>
          <cell r="I1375">
            <v>0</v>
          </cell>
          <cell r="V1375">
            <v>0</v>
          </cell>
        </row>
        <row r="1376">
          <cell r="B1376" t="str">
            <v>51050603</v>
          </cell>
          <cell r="G1376">
            <v>0</v>
          </cell>
          <cell r="H1376">
            <v>0</v>
          </cell>
          <cell r="I1376">
            <v>0</v>
          </cell>
          <cell r="V1376">
            <v>0</v>
          </cell>
        </row>
        <row r="1377">
          <cell r="B1377" t="str">
            <v>51050604</v>
          </cell>
          <cell r="G1377">
            <v>0</v>
          </cell>
          <cell r="H1377">
            <v>0</v>
          </cell>
          <cell r="I1377">
            <v>0</v>
          </cell>
          <cell r="V1377">
            <v>0</v>
          </cell>
        </row>
        <row r="1378">
          <cell r="B1378" t="str">
            <v>51050605</v>
          </cell>
          <cell r="G1378">
            <v>0</v>
          </cell>
          <cell r="H1378">
            <v>0</v>
          </cell>
          <cell r="I1378">
            <v>0</v>
          </cell>
          <cell r="V1378">
            <v>0</v>
          </cell>
        </row>
        <row r="1379">
          <cell r="B1379" t="str">
            <v>51050606</v>
          </cell>
          <cell r="G1379">
            <v>212755.93</v>
          </cell>
          <cell r="H1379">
            <v>169963.82999999996</v>
          </cell>
          <cell r="I1379">
            <v>0</v>
          </cell>
          <cell r="V1379">
            <v>0</v>
          </cell>
        </row>
        <row r="1380">
          <cell r="B1380" t="str">
            <v>5105060601</v>
          </cell>
          <cell r="G1380">
            <v>33164.97</v>
          </cell>
          <cell r="H1380">
            <v>31461.880000000005</v>
          </cell>
          <cell r="I1380">
            <v>0</v>
          </cell>
          <cell r="V1380">
            <v>0</v>
          </cell>
        </row>
        <row r="1381">
          <cell r="B1381" t="str">
            <v>5105060602</v>
          </cell>
          <cell r="G1381">
            <v>4678.26</v>
          </cell>
          <cell r="H1381">
            <v>2573.35</v>
          </cell>
          <cell r="I1381">
            <v>0</v>
          </cell>
          <cell r="V1381">
            <v>0</v>
          </cell>
        </row>
        <row r="1382">
          <cell r="B1382" t="str">
            <v>5105060603</v>
          </cell>
          <cell r="G1382">
            <v>2721.84</v>
          </cell>
          <cell r="H1382">
            <v>569.49999999999989</v>
          </cell>
          <cell r="I1382">
            <v>0</v>
          </cell>
          <cell r="V1382">
            <v>0</v>
          </cell>
        </row>
        <row r="1383">
          <cell r="B1383" t="str">
            <v>5105060604</v>
          </cell>
          <cell r="G1383">
            <v>0</v>
          </cell>
          <cell r="H1383">
            <v>0</v>
          </cell>
          <cell r="I1383">
            <v>0</v>
          </cell>
          <cell r="V1383">
            <v>0</v>
          </cell>
        </row>
        <row r="1384">
          <cell r="B1384" t="str">
            <v>5105060605</v>
          </cell>
          <cell r="G1384">
            <v>11314</v>
          </cell>
          <cell r="H1384">
            <v>9448.6900000000023</v>
          </cell>
          <cell r="I1384">
            <v>0</v>
          </cell>
          <cell r="V1384">
            <v>0</v>
          </cell>
        </row>
        <row r="1385">
          <cell r="B1385" t="str">
            <v>5105060606</v>
          </cell>
          <cell r="G1385">
            <v>330.69</v>
          </cell>
          <cell r="H1385">
            <v>0</v>
          </cell>
          <cell r="I1385">
            <v>0</v>
          </cell>
          <cell r="V1385">
            <v>0</v>
          </cell>
        </row>
        <row r="1386">
          <cell r="B1386" t="str">
            <v>5105060607</v>
          </cell>
          <cell r="G1386">
            <v>105.6</v>
          </cell>
          <cell r="H1386">
            <v>0</v>
          </cell>
          <cell r="I1386">
            <v>0</v>
          </cell>
          <cell r="V1386">
            <v>0</v>
          </cell>
        </row>
        <row r="1387">
          <cell r="B1387" t="str">
            <v>5105060608</v>
          </cell>
          <cell r="G1387">
            <v>25805.1</v>
          </cell>
          <cell r="H1387">
            <v>22334.309999999998</v>
          </cell>
          <cell r="I1387">
            <v>0</v>
          </cell>
          <cell r="V1387">
            <v>0</v>
          </cell>
        </row>
        <row r="1388">
          <cell r="B1388" t="str">
            <v>5105060609</v>
          </cell>
          <cell r="G1388">
            <v>29395.16</v>
          </cell>
          <cell r="H1388">
            <v>24544.9</v>
          </cell>
          <cell r="I1388">
            <v>0</v>
          </cell>
          <cell r="V1388">
            <v>0</v>
          </cell>
        </row>
        <row r="1389">
          <cell r="B1389" t="str">
            <v>5105060610</v>
          </cell>
          <cell r="G1389">
            <v>105240.31</v>
          </cell>
          <cell r="H1389">
            <v>79031.200000000012</v>
          </cell>
          <cell r="I1389">
            <v>0</v>
          </cell>
          <cell r="V1389">
            <v>0</v>
          </cell>
        </row>
        <row r="1390">
          <cell r="B1390" t="str">
            <v>510507</v>
          </cell>
          <cell r="G1390">
            <v>0</v>
          </cell>
          <cell r="H1390">
            <v>0</v>
          </cell>
          <cell r="I1390">
            <v>0</v>
          </cell>
          <cell r="V1390">
            <v>0</v>
          </cell>
        </row>
        <row r="1391">
          <cell r="B1391" t="str">
            <v>51050701</v>
          </cell>
          <cell r="G1391">
            <v>0</v>
          </cell>
          <cell r="H1391">
            <v>0</v>
          </cell>
          <cell r="I1391">
            <v>0</v>
          </cell>
          <cell r="V1391">
            <v>0</v>
          </cell>
        </row>
        <row r="1392">
          <cell r="B1392" t="str">
            <v>51050702</v>
          </cell>
          <cell r="G1392">
            <v>0</v>
          </cell>
          <cell r="H1392">
            <v>0</v>
          </cell>
          <cell r="I1392">
            <v>0</v>
          </cell>
          <cell r="V1392">
            <v>0</v>
          </cell>
        </row>
        <row r="1393">
          <cell r="B1393" t="str">
            <v>51050703</v>
          </cell>
          <cell r="G1393">
            <v>0</v>
          </cell>
          <cell r="H1393">
            <v>0</v>
          </cell>
          <cell r="I1393">
            <v>0</v>
          </cell>
          <cell r="V1393">
            <v>0</v>
          </cell>
        </row>
        <row r="1394">
          <cell r="B1394" t="str">
            <v>51050704</v>
          </cell>
          <cell r="G1394">
            <v>0</v>
          </cell>
          <cell r="H1394">
            <v>0</v>
          </cell>
          <cell r="I1394">
            <v>0</v>
          </cell>
          <cell r="V1394">
            <v>0</v>
          </cell>
        </row>
        <row r="1395">
          <cell r="B1395" t="str">
            <v>51050705</v>
          </cell>
          <cell r="G1395">
            <v>0</v>
          </cell>
          <cell r="H1395">
            <v>0</v>
          </cell>
          <cell r="I1395">
            <v>0</v>
          </cell>
          <cell r="V1395">
            <v>0</v>
          </cell>
        </row>
        <row r="1396">
          <cell r="B1396" t="str">
            <v>51050706</v>
          </cell>
          <cell r="G1396">
            <v>0</v>
          </cell>
          <cell r="H1396">
            <v>0</v>
          </cell>
          <cell r="I1396">
            <v>0</v>
          </cell>
          <cell r="V1396">
            <v>0</v>
          </cell>
        </row>
        <row r="1397">
          <cell r="B1397" t="str">
            <v>510508</v>
          </cell>
          <cell r="G1397">
            <v>0</v>
          </cell>
          <cell r="H1397">
            <v>0</v>
          </cell>
          <cell r="I1397">
            <v>0</v>
          </cell>
          <cell r="V1397">
            <v>0</v>
          </cell>
        </row>
        <row r="1398">
          <cell r="B1398" t="str">
            <v>51050801</v>
          </cell>
          <cell r="G1398">
            <v>0</v>
          </cell>
          <cell r="H1398">
            <v>0</v>
          </cell>
          <cell r="I1398">
            <v>0</v>
          </cell>
          <cell r="V1398">
            <v>0</v>
          </cell>
        </row>
        <row r="1399">
          <cell r="B1399" t="str">
            <v>51050802</v>
          </cell>
          <cell r="G1399">
            <v>0</v>
          </cell>
          <cell r="H1399">
            <v>0</v>
          </cell>
          <cell r="I1399">
            <v>0</v>
          </cell>
          <cell r="V1399">
            <v>0</v>
          </cell>
        </row>
        <row r="1400">
          <cell r="B1400" t="str">
            <v>51050803</v>
          </cell>
          <cell r="G1400">
            <v>0</v>
          </cell>
          <cell r="H1400">
            <v>0</v>
          </cell>
          <cell r="I1400">
            <v>0</v>
          </cell>
          <cell r="V1400">
            <v>0</v>
          </cell>
        </row>
        <row r="1401">
          <cell r="B1401" t="str">
            <v>51050804</v>
          </cell>
          <cell r="G1401">
            <v>0</v>
          </cell>
          <cell r="H1401">
            <v>0</v>
          </cell>
          <cell r="I1401">
            <v>0</v>
          </cell>
          <cell r="V1401">
            <v>0</v>
          </cell>
        </row>
        <row r="1402">
          <cell r="B1402" t="str">
            <v>51050805</v>
          </cell>
          <cell r="G1402">
            <v>0</v>
          </cell>
          <cell r="H1402">
            <v>0</v>
          </cell>
          <cell r="I1402">
            <v>0</v>
          </cell>
          <cell r="V1402">
            <v>0</v>
          </cell>
        </row>
        <row r="1403">
          <cell r="B1403" t="str">
            <v>51050806</v>
          </cell>
          <cell r="G1403">
            <v>0</v>
          </cell>
          <cell r="H1403">
            <v>0</v>
          </cell>
          <cell r="I1403">
            <v>0</v>
          </cell>
          <cell r="V1403">
            <v>0</v>
          </cell>
        </row>
        <row r="1404">
          <cell r="B1404" t="str">
            <v>510509</v>
          </cell>
          <cell r="G1404">
            <v>0</v>
          </cell>
          <cell r="H1404">
            <v>0</v>
          </cell>
          <cell r="I1404">
            <v>0</v>
          </cell>
          <cell r="V1404">
            <v>500554.12000000011</v>
          </cell>
        </row>
        <row r="1405">
          <cell r="B1405" t="str">
            <v>51050901</v>
          </cell>
          <cell r="G1405">
            <v>0</v>
          </cell>
          <cell r="H1405">
            <v>0</v>
          </cell>
          <cell r="I1405">
            <v>0</v>
          </cell>
          <cell r="V1405">
            <v>0</v>
          </cell>
        </row>
        <row r="1406">
          <cell r="B1406" t="str">
            <v>51050902</v>
          </cell>
          <cell r="G1406">
            <v>0</v>
          </cell>
          <cell r="H1406">
            <v>0</v>
          </cell>
          <cell r="I1406">
            <v>0</v>
          </cell>
          <cell r="V1406">
            <v>0</v>
          </cell>
        </row>
        <row r="1407">
          <cell r="B1407" t="str">
            <v>51050903</v>
          </cell>
          <cell r="G1407">
            <v>0</v>
          </cell>
          <cell r="H1407">
            <v>0</v>
          </cell>
          <cell r="I1407">
            <v>0</v>
          </cell>
          <cell r="V1407">
            <v>0</v>
          </cell>
        </row>
        <row r="1408">
          <cell r="B1408" t="str">
            <v>51050904</v>
          </cell>
          <cell r="G1408">
            <v>0</v>
          </cell>
          <cell r="H1408">
            <v>0</v>
          </cell>
          <cell r="I1408">
            <v>0</v>
          </cell>
          <cell r="V1408">
            <v>0</v>
          </cell>
        </row>
        <row r="1409">
          <cell r="B1409" t="str">
            <v>51050905</v>
          </cell>
          <cell r="G1409">
            <v>0</v>
          </cell>
          <cell r="H1409">
            <v>0</v>
          </cell>
          <cell r="I1409">
            <v>0</v>
          </cell>
          <cell r="V1409">
            <v>0</v>
          </cell>
        </row>
        <row r="1410">
          <cell r="B1410" t="str">
            <v>51050906</v>
          </cell>
          <cell r="G1410">
            <v>0</v>
          </cell>
          <cell r="H1410">
            <v>0</v>
          </cell>
          <cell r="I1410">
            <v>0</v>
          </cell>
          <cell r="V1410">
            <v>500554.12000000011</v>
          </cell>
        </row>
        <row r="1411">
          <cell r="B1411" t="str">
            <v>5105090601</v>
          </cell>
          <cell r="G1411">
            <v>0</v>
          </cell>
          <cell r="I1411">
            <v>0</v>
          </cell>
          <cell r="V1411">
            <v>0</v>
          </cell>
        </row>
        <row r="1412">
          <cell r="B1412" t="str">
            <v>5105090602</v>
          </cell>
          <cell r="G1412">
            <v>0</v>
          </cell>
          <cell r="I1412">
            <v>0</v>
          </cell>
          <cell r="V1412">
            <v>500554.12000000011</v>
          </cell>
        </row>
        <row r="1413">
          <cell r="B1413" t="str">
            <v>5105090603</v>
          </cell>
          <cell r="G1413">
            <v>0</v>
          </cell>
          <cell r="I1413">
            <v>0</v>
          </cell>
          <cell r="V1413">
            <v>0</v>
          </cell>
        </row>
        <row r="1414">
          <cell r="B1414" t="str">
            <v>5105090604</v>
          </cell>
          <cell r="G1414">
            <v>0</v>
          </cell>
          <cell r="I1414">
            <v>0</v>
          </cell>
          <cell r="V1414">
            <v>0</v>
          </cell>
        </row>
        <row r="1415">
          <cell r="B1415" t="str">
            <v>5105090605</v>
          </cell>
          <cell r="G1415">
            <v>0</v>
          </cell>
          <cell r="I1415">
            <v>0</v>
          </cell>
          <cell r="V1415">
            <v>0</v>
          </cell>
        </row>
        <row r="1416">
          <cell r="B1416" t="str">
            <v>5105090606</v>
          </cell>
          <cell r="G1416">
            <v>0</v>
          </cell>
          <cell r="I1416">
            <v>0</v>
          </cell>
          <cell r="V1416">
            <v>0</v>
          </cell>
        </row>
        <row r="1417">
          <cell r="B1417" t="str">
            <v>5105090607</v>
          </cell>
          <cell r="G1417">
            <v>0</v>
          </cell>
          <cell r="I1417">
            <v>0</v>
          </cell>
          <cell r="V1417">
            <v>0</v>
          </cell>
        </row>
        <row r="1418">
          <cell r="B1418" t="str">
            <v>5105090608</v>
          </cell>
          <cell r="G1418">
            <v>0</v>
          </cell>
          <cell r="I1418">
            <v>0</v>
          </cell>
          <cell r="V1418">
            <v>0</v>
          </cell>
        </row>
        <row r="1419">
          <cell r="B1419" t="str">
            <v>5105090609</v>
          </cell>
          <cell r="G1419">
            <v>0</v>
          </cell>
          <cell r="I1419">
            <v>0</v>
          </cell>
          <cell r="V1419">
            <v>0</v>
          </cell>
        </row>
        <row r="1420">
          <cell r="B1420" t="str">
            <v>5105090610</v>
          </cell>
          <cell r="G1420">
            <v>0</v>
          </cell>
          <cell r="I1420">
            <v>0</v>
          </cell>
          <cell r="V1420">
            <v>0</v>
          </cell>
        </row>
        <row r="1421">
          <cell r="B1421" t="str">
            <v>5105090611</v>
          </cell>
          <cell r="G1421">
            <v>0</v>
          </cell>
          <cell r="I1421">
            <v>0</v>
          </cell>
          <cell r="V1421">
            <v>0</v>
          </cell>
        </row>
        <row r="1422">
          <cell r="B1422" t="str">
            <v>5105090612</v>
          </cell>
          <cell r="G1422">
            <v>0</v>
          </cell>
          <cell r="I1422">
            <v>0</v>
          </cell>
          <cell r="V1422">
            <v>0</v>
          </cell>
        </row>
        <row r="1423">
          <cell r="B1423" t="str">
            <v>5105090613</v>
          </cell>
          <cell r="G1423">
            <v>0</v>
          </cell>
          <cell r="I1423">
            <v>0</v>
          </cell>
          <cell r="V1423">
            <v>0</v>
          </cell>
        </row>
        <row r="1424">
          <cell r="B1424" t="str">
            <v>5105090614</v>
          </cell>
          <cell r="G1424">
            <v>0</v>
          </cell>
          <cell r="I1424">
            <v>0</v>
          </cell>
          <cell r="V1424">
            <v>0</v>
          </cell>
        </row>
        <row r="1425">
          <cell r="B1425" t="str">
            <v>5105090615</v>
          </cell>
          <cell r="G1425">
            <v>0</v>
          </cell>
          <cell r="I1425">
            <v>0</v>
          </cell>
          <cell r="V1425">
            <v>0</v>
          </cell>
        </row>
        <row r="1426">
          <cell r="B1426" t="str">
            <v>5105090616</v>
          </cell>
          <cell r="G1426">
            <v>0</v>
          </cell>
          <cell r="I1426">
            <v>0</v>
          </cell>
          <cell r="V1426">
            <v>0</v>
          </cell>
        </row>
        <row r="1427">
          <cell r="B1427" t="str">
            <v>5105090617</v>
          </cell>
          <cell r="G1427">
            <v>0</v>
          </cell>
          <cell r="I1427">
            <v>0</v>
          </cell>
          <cell r="V1427">
            <v>0</v>
          </cell>
        </row>
        <row r="1428">
          <cell r="B1428" t="str">
            <v>510510</v>
          </cell>
          <cell r="G1428">
            <v>0</v>
          </cell>
          <cell r="H1428">
            <v>0</v>
          </cell>
          <cell r="I1428">
            <v>0</v>
          </cell>
          <cell r="V1428">
            <v>378592.05999999994</v>
          </cell>
        </row>
        <row r="1429">
          <cell r="B1429" t="str">
            <v>51051001</v>
          </cell>
          <cell r="G1429">
            <v>0</v>
          </cell>
          <cell r="H1429">
            <v>0</v>
          </cell>
          <cell r="I1429">
            <v>0</v>
          </cell>
          <cell r="V1429">
            <v>0</v>
          </cell>
        </row>
        <row r="1430">
          <cell r="B1430" t="str">
            <v>51051002</v>
          </cell>
          <cell r="G1430">
            <v>0</v>
          </cell>
          <cell r="H1430">
            <v>0</v>
          </cell>
          <cell r="I1430">
            <v>0</v>
          </cell>
          <cell r="V1430">
            <v>0</v>
          </cell>
        </row>
        <row r="1431">
          <cell r="B1431" t="str">
            <v>51051003</v>
          </cell>
          <cell r="G1431">
            <v>0</v>
          </cell>
          <cell r="H1431">
            <v>0</v>
          </cell>
          <cell r="I1431">
            <v>0</v>
          </cell>
          <cell r="V1431">
            <v>0</v>
          </cell>
        </row>
        <row r="1432">
          <cell r="B1432" t="str">
            <v>51051004</v>
          </cell>
          <cell r="G1432">
            <v>0</v>
          </cell>
          <cell r="H1432">
            <v>0</v>
          </cell>
          <cell r="I1432">
            <v>0</v>
          </cell>
          <cell r="V1432">
            <v>0</v>
          </cell>
        </row>
        <row r="1433">
          <cell r="B1433" t="str">
            <v>51051005</v>
          </cell>
          <cell r="G1433">
            <v>0</v>
          </cell>
          <cell r="H1433">
            <v>0</v>
          </cell>
          <cell r="I1433">
            <v>0</v>
          </cell>
          <cell r="V1433">
            <v>0</v>
          </cell>
        </row>
        <row r="1434">
          <cell r="B1434" t="str">
            <v>51051006</v>
          </cell>
          <cell r="G1434">
            <v>0</v>
          </cell>
          <cell r="H1434">
            <v>0</v>
          </cell>
          <cell r="I1434">
            <v>0</v>
          </cell>
          <cell r="V1434">
            <v>378592.05999999994</v>
          </cell>
        </row>
        <row r="1435">
          <cell r="B1435" t="str">
            <v>5105100601</v>
          </cell>
          <cell r="G1435">
            <v>0</v>
          </cell>
          <cell r="I1435">
            <v>0</v>
          </cell>
          <cell r="V1435">
            <v>236623.86000000002</v>
          </cell>
        </row>
        <row r="1436">
          <cell r="B1436" t="str">
            <v>5105100602</v>
          </cell>
          <cell r="G1436">
            <v>0</v>
          </cell>
          <cell r="I1436">
            <v>0</v>
          </cell>
          <cell r="V1436">
            <v>24185.700000000004</v>
          </cell>
        </row>
        <row r="1437">
          <cell r="B1437" t="str">
            <v>5105100603</v>
          </cell>
          <cell r="G1437">
            <v>0</v>
          </cell>
          <cell r="I1437">
            <v>0</v>
          </cell>
          <cell r="V1437">
            <v>0</v>
          </cell>
        </row>
        <row r="1438">
          <cell r="B1438" t="str">
            <v>5105100604</v>
          </cell>
          <cell r="G1438">
            <v>0</v>
          </cell>
          <cell r="I1438">
            <v>0</v>
          </cell>
          <cell r="V1438">
            <v>0</v>
          </cell>
        </row>
        <row r="1439">
          <cell r="B1439" t="str">
            <v>5105100605</v>
          </cell>
          <cell r="G1439">
            <v>0</v>
          </cell>
          <cell r="I1439">
            <v>0</v>
          </cell>
          <cell r="V1439">
            <v>0</v>
          </cell>
        </row>
        <row r="1440">
          <cell r="B1440" t="str">
            <v>5105100606</v>
          </cell>
          <cell r="G1440">
            <v>0</v>
          </cell>
          <cell r="I1440">
            <v>0</v>
          </cell>
          <cell r="V1440">
            <v>0</v>
          </cell>
        </row>
        <row r="1441">
          <cell r="B1441" t="str">
            <v>5105100607</v>
          </cell>
          <cell r="G1441">
            <v>0</v>
          </cell>
          <cell r="I1441">
            <v>0</v>
          </cell>
          <cell r="V1441">
            <v>0</v>
          </cell>
        </row>
        <row r="1442">
          <cell r="B1442" t="str">
            <v>5105100608</v>
          </cell>
          <cell r="G1442">
            <v>0</v>
          </cell>
          <cell r="I1442">
            <v>0</v>
          </cell>
          <cell r="V1442">
            <v>117782.5</v>
          </cell>
        </row>
        <row r="1443">
          <cell r="B1443" t="str">
            <v>5105100609</v>
          </cell>
          <cell r="G1443">
            <v>0</v>
          </cell>
          <cell r="I1443">
            <v>0</v>
          </cell>
          <cell r="V1443">
            <v>0</v>
          </cell>
        </row>
        <row r="1444">
          <cell r="B1444" t="str">
            <v>5105100610</v>
          </cell>
          <cell r="G1444">
            <v>0</v>
          </cell>
          <cell r="I1444">
            <v>0</v>
          </cell>
          <cell r="V1444">
            <v>0</v>
          </cell>
        </row>
        <row r="1445">
          <cell r="B1445" t="str">
            <v>510511</v>
          </cell>
          <cell r="G1445">
            <v>826658.3</v>
          </cell>
          <cell r="H1445">
            <v>1154412.6199999999</v>
          </cell>
          <cell r="I1445">
            <v>0</v>
          </cell>
          <cell r="V1445">
            <v>1310590.81</v>
          </cell>
        </row>
        <row r="1446">
          <cell r="B1446" t="str">
            <v>51051101</v>
          </cell>
          <cell r="G1446">
            <v>826658.3</v>
          </cell>
          <cell r="H1446">
            <v>1154412.6199999999</v>
          </cell>
          <cell r="I1446">
            <v>0</v>
          </cell>
          <cell r="V1446">
            <v>1310590.81</v>
          </cell>
        </row>
        <row r="1447">
          <cell r="B1447" t="str">
            <v>5105110101</v>
          </cell>
          <cell r="G1447">
            <v>0</v>
          </cell>
          <cell r="H1447">
            <v>0</v>
          </cell>
          <cell r="I1447">
            <v>0</v>
          </cell>
          <cell r="V1447">
            <v>0</v>
          </cell>
        </row>
        <row r="1448">
          <cell r="B1448" t="str">
            <v>5105110102</v>
          </cell>
          <cell r="G1448">
            <v>313221.12</v>
          </cell>
          <cell r="H1448">
            <v>341435.04</v>
          </cell>
          <cell r="I1448">
            <v>0</v>
          </cell>
          <cell r="V1448">
            <v>380455</v>
          </cell>
        </row>
        <row r="1449">
          <cell r="B1449" t="str">
            <v>5105110103</v>
          </cell>
          <cell r="G1449">
            <v>513437.18</v>
          </cell>
          <cell r="H1449">
            <v>812977.58000000007</v>
          </cell>
          <cell r="I1449">
            <v>0</v>
          </cell>
          <cell r="V1449">
            <v>930135.80999999982</v>
          </cell>
        </row>
        <row r="1450">
          <cell r="B1450" t="str">
            <v>51051102</v>
          </cell>
          <cell r="G1450">
            <v>0</v>
          </cell>
          <cell r="H1450">
            <v>0</v>
          </cell>
          <cell r="I1450">
            <v>0</v>
          </cell>
          <cell r="V1450">
            <v>0</v>
          </cell>
        </row>
        <row r="1451">
          <cell r="B1451" t="str">
            <v>5105110201</v>
          </cell>
          <cell r="G1451">
            <v>0</v>
          </cell>
          <cell r="H1451">
            <v>0</v>
          </cell>
          <cell r="I1451">
            <v>0</v>
          </cell>
          <cell r="V1451">
            <v>0</v>
          </cell>
        </row>
        <row r="1452">
          <cell r="B1452" t="str">
            <v>5105110202</v>
          </cell>
          <cell r="G1452">
            <v>0</v>
          </cell>
          <cell r="H1452">
            <v>0</v>
          </cell>
          <cell r="I1452">
            <v>0</v>
          </cell>
          <cell r="V1452">
            <v>0</v>
          </cell>
        </row>
        <row r="1453">
          <cell r="B1453" t="str">
            <v>5105110203</v>
          </cell>
          <cell r="G1453">
            <v>0</v>
          </cell>
          <cell r="H1453">
            <v>0</v>
          </cell>
          <cell r="I1453">
            <v>0</v>
          </cell>
          <cell r="V1453">
            <v>0</v>
          </cell>
        </row>
        <row r="1454">
          <cell r="B1454" t="str">
            <v>52</v>
          </cell>
          <cell r="G1454">
            <v>10699006.699999999</v>
          </cell>
          <cell r="H1454">
            <v>11895685.890000001</v>
          </cell>
          <cell r="I1454">
            <v>0</v>
          </cell>
          <cell r="V1454">
            <v>9725095.4000000004</v>
          </cell>
        </row>
        <row r="1455">
          <cell r="B1455" t="str">
            <v>5201</v>
          </cell>
          <cell r="G1455">
            <v>3512071.81</v>
          </cell>
          <cell r="H1455">
            <v>3139262.49</v>
          </cell>
          <cell r="I1455">
            <v>0</v>
          </cell>
          <cell r="V1455">
            <v>2642270.9699999997</v>
          </cell>
        </row>
        <row r="1456">
          <cell r="B1456" t="str">
            <v>520101</v>
          </cell>
          <cell r="G1456">
            <v>3512071.81</v>
          </cell>
          <cell r="H1456">
            <v>3139262.49</v>
          </cell>
          <cell r="I1456">
            <v>0</v>
          </cell>
          <cell r="V1456">
            <v>2642270.9699999997</v>
          </cell>
        </row>
        <row r="1457">
          <cell r="B1457" t="str">
            <v>52010101</v>
          </cell>
          <cell r="G1457">
            <v>1836020.6</v>
          </cell>
          <cell r="H1457">
            <v>1988146.9100000001</v>
          </cell>
          <cell r="I1457">
            <v>0</v>
          </cell>
          <cell r="V1457">
            <v>1394943.9499999997</v>
          </cell>
        </row>
        <row r="1458">
          <cell r="B1458" t="str">
            <v>52010102</v>
          </cell>
          <cell r="G1458">
            <v>1057484.6599999999</v>
          </cell>
          <cell r="H1458">
            <v>1099244.1399999999</v>
          </cell>
          <cell r="I1458">
            <v>0</v>
          </cell>
          <cell r="V1458">
            <v>662829.1</v>
          </cell>
        </row>
        <row r="1459">
          <cell r="B1459" t="str">
            <v>52010103</v>
          </cell>
          <cell r="G1459">
            <v>573866.44999999995</v>
          </cell>
          <cell r="H1459">
            <v>0</v>
          </cell>
          <cell r="I1459">
            <v>0</v>
          </cell>
          <cell r="V1459">
            <v>0</v>
          </cell>
        </row>
        <row r="1460">
          <cell r="B1460" t="str">
            <v>52010104</v>
          </cell>
          <cell r="G1460">
            <v>44700.1</v>
          </cell>
          <cell r="H1460">
            <v>46854.19</v>
          </cell>
          <cell r="I1460">
            <v>0</v>
          </cell>
          <cell r="V1460">
            <v>29913.639999999992</v>
          </cell>
        </row>
        <row r="1461">
          <cell r="B1461" t="str">
            <v>52010105</v>
          </cell>
          <cell r="G1461">
            <v>0</v>
          </cell>
          <cell r="H1461">
            <v>4903.5999999999985</v>
          </cell>
          <cell r="I1461">
            <v>0</v>
          </cell>
          <cell r="V1461">
            <v>2053.79</v>
          </cell>
        </row>
        <row r="1462">
          <cell r="B1462" t="str">
            <v>52010106</v>
          </cell>
          <cell r="G1462">
            <v>0</v>
          </cell>
          <cell r="H1462">
            <v>113.65</v>
          </cell>
          <cell r="I1462">
            <v>0</v>
          </cell>
          <cell r="V1462">
            <v>0</v>
          </cell>
        </row>
        <row r="1463">
          <cell r="B1463" t="str">
            <v>52010107</v>
          </cell>
          <cell r="G1463">
            <v>0</v>
          </cell>
          <cell r="I1463">
            <v>0</v>
          </cell>
          <cell r="V1463">
            <v>552530.49</v>
          </cell>
        </row>
        <row r="1464">
          <cell r="B1464" t="str">
            <v>5202</v>
          </cell>
          <cell r="G1464">
            <v>563295.27</v>
          </cell>
          <cell r="H1464">
            <v>1041438.6899999997</v>
          </cell>
          <cell r="I1464">
            <v>0</v>
          </cell>
          <cell r="V1464">
            <v>2207161.19</v>
          </cell>
        </row>
        <row r="1465">
          <cell r="B1465" t="str">
            <v>52020100</v>
          </cell>
          <cell r="G1465">
            <v>0</v>
          </cell>
          <cell r="H1465">
            <v>0</v>
          </cell>
          <cell r="I1465">
            <v>0</v>
          </cell>
          <cell r="V1465">
            <v>0</v>
          </cell>
        </row>
        <row r="1466">
          <cell r="B1466" t="str">
            <v>52020200</v>
          </cell>
          <cell r="G1466">
            <v>0</v>
          </cell>
          <cell r="H1466">
            <v>0</v>
          </cell>
          <cell r="I1466">
            <v>0</v>
          </cell>
          <cell r="V1466">
            <v>0</v>
          </cell>
        </row>
        <row r="1467">
          <cell r="B1467" t="str">
            <v>52020300</v>
          </cell>
          <cell r="G1467">
            <v>289725.59999999998</v>
          </cell>
          <cell r="H1467">
            <v>511914.68</v>
          </cell>
          <cell r="I1467">
            <v>0</v>
          </cell>
          <cell r="V1467">
            <v>2105876.34</v>
          </cell>
        </row>
        <row r="1468">
          <cell r="B1468" t="str">
            <v>52020400</v>
          </cell>
          <cell r="G1468">
            <v>101661.16</v>
          </cell>
          <cell r="H1468">
            <v>-55801.679999999993</v>
          </cell>
          <cell r="I1468">
            <v>0</v>
          </cell>
          <cell r="V1468">
            <v>989.42</v>
          </cell>
        </row>
        <row r="1469">
          <cell r="B1469" t="str">
            <v>52020500</v>
          </cell>
          <cell r="G1469">
            <v>37887.89</v>
          </cell>
          <cell r="H1469">
            <v>113090.90000000001</v>
          </cell>
          <cell r="I1469">
            <v>0</v>
          </cell>
          <cell r="V1469">
            <v>26074.670000000002</v>
          </cell>
        </row>
        <row r="1470">
          <cell r="B1470" t="str">
            <v>52020600</v>
          </cell>
          <cell r="G1470">
            <v>134020.62</v>
          </cell>
          <cell r="H1470">
            <v>472234.79</v>
          </cell>
          <cell r="I1470">
            <v>0</v>
          </cell>
          <cell r="V1470">
            <v>74220.760000000009</v>
          </cell>
        </row>
        <row r="1471">
          <cell r="B1471" t="str">
            <v>5203</v>
          </cell>
          <cell r="G1471">
            <v>780131.06</v>
          </cell>
          <cell r="H1471">
            <v>619374.73</v>
          </cell>
          <cell r="I1471">
            <v>0</v>
          </cell>
          <cell r="V1471">
            <v>812900.25000000012</v>
          </cell>
        </row>
        <row r="1472">
          <cell r="B1472" t="str">
            <v>52030100</v>
          </cell>
          <cell r="G1472">
            <v>0</v>
          </cell>
          <cell r="H1472">
            <v>0</v>
          </cell>
          <cell r="I1472">
            <v>0</v>
          </cell>
          <cell r="V1472">
            <v>0</v>
          </cell>
        </row>
        <row r="1473">
          <cell r="B1473" t="str">
            <v>52030200</v>
          </cell>
          <cell r="G1473">
            <v>447388.08</v>
          </cell>
          <cell r="H1473">
            <v>470890.74</v>
          </cell>
          <cell r="I1473">
            <v>0</v>
          </cell>
          <cell r="V1473">
            <v>171682.61</v>
          </cell>
        </row>
        <row r="1474">
          <cell r="B1474" t="str">
            <v>52030300</v>
          </cell>
          <cell r="G1474">
            <v>0</v>
          </cell>
          <cell r="H1474">
            <v>0</v>
          </cell>
          <cell r="I1474">
            <v>0</v>
          </cell>
          <cell r="V1474">
            <v>0</v>
          </cell>
        </row>
        <row r="1475">
          <cell r="B1475" t="str">
            <v>52030400</v>
          </cell>
          <cell r="G1475">
            <v>0</v>
          </cell>
          <cell r="H1475">
            <v>0</v>
          </cell>
          <cell r="I1475">
            <v>0</v>
          </cell>
          <cell r="V1475">
            <v>0</v>
          </cell>
        </row>
        <row r="1476">
          <cell r="B1476" t="str">
            <v>52030500</v>
          </cell>
          <cell r="G1476">
            <v>332742.98</v>
          </cell>
          <cell r="H1476">
            <v>148483.99</v>
          </cell>
          <cell r="I1476">
            <v>0</v>
          </cell>
          <cell r="V1476">
            <v>641217.6399999999</v>
          </cell>
        </row>
        <row r="1477">
          <cell r="B1477" t="str">
            <v>52030600</v>
          </cell>
          <cell r="G1477">
            <v>0</v>
          </cell>
          <cell r="I1477">
            <v>0</v>
          </cell>
          <cell r="V1477">
            <v>0</v>
          </cell>
        </row>
        <row r="1478">
          <cell r="B1478" t="str">
            <v>5204</v>
          </cell>
          <cell r="G1478">
            <v>0</v>
          </cell>
          <cell r="H1478">
            <v>0</v>
          </cell>
          <cell r="I1478">
            <v>0</v>
          </cell>
          <cell r="V1478">
            <v>0</v>
          </cell>
        </row>
        <row r="1479">
          <cell r="B1479" t="str">
            <v>52040100</v>
          </cell>
          <cell r="G1479">
            <v>0</v>
          </cell>
          <cell r="H1479">
            <v>0</v>
          </cell>
          <cell r="I1479">
            <v>0</v>
          </cell>
          <cell r="V1479">
            <v>0</v>
          </cell>
          <cell r="X1479" t="str">
            <v>Impuesto sobre la renta</v>
          </cell>
        </row>
        <row r="1480">
          <cell r="B1480" t="str">
            <v>5205</v>
          </cell>
          <cell r="G1480">
            <v>5843508.5599999996</v>
          </cell>
          <cell r="H1480">
            <v>7095609.9799999995</v>
          </cell>
          <cell r="I1480">
            <v>0</v>
          </cell>
          <cell r="V1480">
            <v>4062762.9899999998</v>
          </cell>
          <cell r="X1480" t="str">
            <v>Impuesto sobre la renta</v>
          </cell>
        </row>
        <row r="1481">
          <cell r="B1481" t="str">
            <v>52050100</v>
          </cell>
          <cell r="G1481">
            <v>2837336.77</v>
          </cell>
          <cell r="H1481">
            <v>1211942.5599999998</v>
          </cell>
          <cell r="I1481">
            <v>0</v>
          </cell>
          <cell r="V1481">
            <v>5798760.6099999994</v>
          </cell>
        </row>
        <row r="1482">
          <cell r="B1482" t="str">
            <v>52050200</v>
          </cell>
          <cell r="G1482">
            <v>3006171.79</v>
          </cell>
          <cell r="H1482">
            <v>5883667.4199999999</v>
          </cell>
          <cell r="I1482">
            <v>0</v>
          </cell>
          <cell r="V1482">
            <v>-1735997.62</v>
          </cell>
        </row>
        <row r="1483">
          <cell r="B1483" t="str">
            <v>6</v>
          </cell>
          <cell r="G1483">
            <v>0</v>
          </cell>
          <cell r="H1483">
            <v>0</v>
          </cell>
          <cell r="I1483">
            <v>0</v>
          </cell>
          <cell r="V1483">
            <v>0</v>
          </cell>
        </row>
        <row r="1484">
          <cell r="B1484" t="str">
            <v>61</v>
          </cell>
          <cell r="G1484">
            <v>0</v>
          </cell>
          <cell r="H1484">
            <v>0</v>
          </cell>
          <cell r="I1484">
            <v>0</v>
          </cell>
          <cell r="V1484">
            <v>0</v>
          </cell>
        </row>
        <row r="1485">
          <cell r="B1485" t="str">
            <v>6101</v>
          </cell>
          <cell r="G1485">
            <v>0</v>
          </cell>
          <cell r="H1485">
            <v>0</v>
          </cell>
          <cell r="I1485">
            <v>0</v>
          </cell>
          <cell r="V1485">
            <v>0</v>
          </cell>
        </row>
        <row r="1486">
          <cell r="B1486" t="str">
            <v>610101</v>
          </cell>
          <cell r="G1486">
            <v>0</v>
          </cell>
          <cell r="H1486">
            <v>0</v>
          </cell>
          <cell r="I1486">
            <v>0</v>
          </cell>
          <cell r="V1486">
            <v>0</v>
          </cell>
        </row>
        <row r="1487">
          <cell r="B1487" t="str">
            <v>7</v>
          </cell>
          <cell r="G1487">
            <v>10404382.529999999</v>
          </cell>
          <cell r="H1487">
            <v>-2343421.29</v>
          </cell>
          <cell r="I1487">
            <v>-2343421.29</v>
          </cell>
          <cell r="V1487">
            <v>-30328065.52</v>
          </cell>
        </row>
        <row r="1488">
          <cell r="B1488" t="str">
            <v>71</v>
          </cell>
          <cell r="G1488">
            <v>10404382.529999999</v>
          </cell>
          <cell r="H1488">
            <v>-2343421.29</v>
          </cell>
          <cell r="I1488">
            <v>-2343421.29</v>
          </cell>
          <cell r="V1488">
            <v>-30328065.52</v>
          </cell>
        </row>
        <row r="1489">
          <cell r="B1489" t="str">
            <v>7101</v>
          </cell>
          <cell r="G1489">
            <v>96850937.260000005</v>
          </cell>
          <cell r="H1489">
            <v>96847787.260000005</v>
          </cell>
          <cell r="I1489">
            <v>95931388.210000008</v>
          </cell>
          <cell r="V1489">
            <v>95931192.400000006</v>
          </cell>
        </row>
        <row r="1490">
          <cell r="B1490" t="str">
            <v>710101</v>
          </cell>
          <cell r="G1490">
            <v>71684617.859999999</v>
          </cell>
          <cell r="H1490">
            <v>71684617.859999999</v>
          </cell>
          <cell r="I1490">
            <v>70903531.890000001</v>
          </cell>
          <cell r="V1490">
            <v>70903336.079999998</v>
          </cell>
        </row>
        <row r="1491">
          <cell r="B1491" t="str">
            <v>71010101</v>
          </cell>
          <cell r="G1491">
            <v>2250717.42</v>
          </cell>
          <cell r="H1491">
            <v>2250717.42</v>
          </cell>
          <cell r="I1491">
            <v>1913759.73</v>
          </cell>
          <cell r="V1491">
            <v>1913759.73</v>
          </cell>
        </row>
        <row r="1492">
          <cell r="B1492" t="str">
            <v>71010102</v>
          </cell>
          <cell r="G1492">
            <v>10340770.59</v>
          </cell>
          <cell r="H1492">
            <v>10340770.59</v>
          </cell>
          <cell r="I1492">
            <v>9896642.3100000005</v>
          </cell>
          <cell r="V1492">
            <v>9896642.3100000005</v>
          </cell>
        </row>
        <row r="1493">
          <cell r="B1493" t="str">
            <v>71010103</v>
          </cell>
          <cell r="G1493">
            <v>23879340.420000002</v>
          </cell>
          <cell r="H1493">
            <v>23879340.420000002</v>
          </cell>
          <cell r="I1493">
            <v>23879340.420000002</v>
          </cell>
          <cell r="V1493">
            <v>23879340.420000002</v>
          </cell>
        </row>
        <row r="1494">
          <cell r="B1494" t="str">
            <v>71010104</v>
          </cell>
          <cell r="G1494">
            <v>19572701.989999998</v>
          </cell>
          <cell r="H1494">
            <v>19572701.989999998</v>
          </cell>
          <cell r="I1494">
            <v>19572701.989999998</v>
          </cell>
          <cell r="V1494">
            <v>19572701.989999998</v>
          </cell>
        </row>
        <row r="1495">
          <cell r="B1495" t="str">
            <v>71010105</v>
          </cell>
          <cell r="G1495">
            <v>0</v>
          </cell>
          <cell r="H1495">
            <v>0</v>
          </cell>
          <cell r="I1495">
            <v>0</v>
          </cell>
          <cell r="V1495">
            <v>0</v>
          </cell>
        </row>
        <row r="1496">
          <cell r="B1496" t="str">
            <v>71010106</v>
          </cell>
          <cell r="G1496">
            <v>0</v>
          </cell>
          <cell r="H1496">
            <v>0</v>
          </cell>
          <cell r="I1496">
            <v>0</v>
          </cell>
          <cell r="V1496">
            <v>0</v>
          </cell>
        </row>
        <row r="1497">
          <cell r="B1497" t="str">
            <v>71010107</v>
          </cell>
          <cell r="G1497">
            <v>7773677.0099999998</v>
          </cell>
          <cell r="H1497">
            <v>7773677.0099999998</v>
          </cell>
          <cell r="I1497">
            <v>7773677.0099999998</v>
          </cell>
          <cell r="V1497">
            <v>7773677.0099999998</v>
          </cell>
        </row>
        <row r="1498">
          <cell r="B1498" t="str">
            <v>71010108</v>
          </cell>
          <cell r="G1498">
            <v>0</v>
          </cell>
          <cell r="H1498">
            <v>0</v>
          </cell>
          <cell r="I1498">
            <v>0</v>
          </cell>
          <cell r="V1498">
            <v>0</v>
          </cell>
        </row>
        <row r="1499">
          <cell r="B1499" t="str">
            <v>71010109</v>
          </cell>
          <cell r="G1499">
            <v>5418665.6900000004</v>
          </cell>
          <cell r="H1499">
            <v>5418665.6900000004</v>
          </cell>
          <cell r="I1499">
            <v>5418665.6900000004</v>
          </cell>
          <cell r="V1499">
            <v>5418665.6900000004</v>
          </cell>
        </row>
        <row r="1500">
          <cell r="B1500" t="str">
            <v>71010110</v>
          </cell>
          <cell r="G1500">
            <v>0</v>
          </cell>
          <cell r="H1500">
            <v>0</v>
          </cell>
          <cell r="I1500">
            <v>0</v>
          </cell>
          <cell r="V1500">
            <v>0</v>
          </cell>
        </row>
        <row r="1501">
          <cell r="B1501" t="str">
            <v>71010111</v>
          </cell>
          <cell r="G1501">
            <v>1240.3499999999999</v>
          </cell>
          <cell r="H1501">
            <v>1240.3499999999999</v>
          </cell>
          <cell r="I1501">
            <v>1240.3499999999999</v>
          </cell>
          <cell r="V1501">
            <v>1240.3499999999999</v>
          </cell>
        </row>
        <row r="1502">
          <cell r="B1502" t="str">
            <v>71010112</v>
          </cell>
          <cell r="G1502">
            <v>0</v>
          </cell>
          <cell r="H1502">
            <v>0</v>
          </cell>
          <cell r="I1502">
            <v>0</v>
          </cell>
          <cell r="V1502">
            <v>0</v>
          </cell>
        </row>
        <row r="1503">
          <cell r="B1503" t="str">
            <v>71010113</v>
          </cell>
          <cell r="G1503">
            <v>218819.79</v>
          </cell>
          <cell r="H1503">
            <v>218819.79</v>
          </cell>
          <cell r="I1503">
            <v>218819.79</v>
          </cell>
          <cell r="V1503">
            <v>218819.79</v>
          </cell>
        </row>
        <row r="1504">
          <cell r="B1504" t="str">
            <v>71010114</v>
          </cell>
          <cell r="G1504">
            <v>1535096.97</v>
          </cell>
          <cell r="H1504">
            <v>1535096.97</v>
          </cell>
          <cell r="I1504">
            <v>1535096.97</v>
          </cell>
          <cell r="V1504">
            <v>1535096.97</v>
          </cell>
        </row>
        <row r="1505">
          <cell r="B1505" t="str">
            <v>71010115</v>
          </cell>
          <cell r="G1505">
            <v>693587.63</v>
          </cell>
          <cell r="H1505">
            <v>693587.63</v>
          </cell>
          <cell r="I1505">
            <v>693587.63</v>
          </cell>
          <cell r="V1505">
            <v>693587.63</v>
          </cell>
        </row>
        <row r="1506">
          <cell r="B1506" t="str">
            <v>71010116</v>
          </cell>
          <cell r="G1506">
            <v>0</v>
          </cell>
          <cell r="H1506">
            <v>0</v>
          </cell>
          <cell r="I1506">
            <v>0</v>
          </cell>
          <cell r="V1506">
            <v>0</v>
          </cell>
        </row>
        <row r="1507">
          <cell r="B1507" t="str">
            <v>71010117</v>
          </cell>
          <cell r="G1507">
            <v>0</v>
          </cell>
          <cell r="H1507">
            <v>0</v>
          </cell>
          <cell r="I1507">
            <v>0</v>
          </cell>
          <cell r="V1507">
            <v>0</v>
          </cell>
        </row>
        <row r="1508">
          <cell r="B1508" t="str">
            <v>71010118</v>
          </cell>
          <cell r="I1508">
            <v>0</v>
          </cell>
          <cell r="V1508">
            <v>-195.81</v>
          </cell>
        </row>
        <row r="1509">
          <cell r="B1509" t="str">
            <v>710102</v>
          </cell>
          <cell r="G1509">
            <v>16277706.58</v>
          </cell>
          <cell r="H1509">
            <v>16274556.58</v>
          </cell>
          <cell r="I1509">
            <v>16139243.5</v>
          </cell>
          <cell r="V1509">
            <v>16139243.5</v>
          </cell>
        </row>
        <row r="1510">
          <cell r="B1510" t="str">
            <v>71010201</v>
          </cell>
          <cell r="G1510">
            <v>3355931.1</v>
          </cell>
          <cell r="H1510">
            <v>3355931.1</v>
          </cell>
          <cell r="I1510">
            <v>3355931.1</v>
          </cell>
          <cell r="V1510">
            <v>3355931.1</v>
          </cell>
        </row>
        <row r="1511">
          <cell r="B1511" t="str">
            <v>71010202</v>
          </cell>
          <cell r="G1511">
            <v>949754.59</v>
          </cell>
          <cell r="H1511">
            <v>949754.59</v>
          </cell>
          <cell r="I1511">
            <v>816760.02</v>
          </cell>
          <cell r="V1511">
            <v>816760.02</v>
          </cell>
        </row>
        <row r="1512">
          <cell r="B1512" t="str">
            <v>71010203</v>
          </cell>
          <cell r="G1512">
            <v>3427517.54</v>
          </cell>
          <cell r="H1512">
            <v>3425597.54</v>
          </cell>
          <cell r="I1512">
            <v>3425597.54</v>
          </cell>
          <cell r="V1512">
            <v>3425597.54</v>
          </cell>
        </row>
        <row r="1513">
          <cell r="B1513" t="str">
            <v>71010204</v>
          </cell>
          <cell r="G1513">
            <v>22857.14</v>
          </cell>
          <cell r="H1513">
            <v>22857.14</v>
          </cell>
          <cell r="I1513">
            <v>22857.14</v>
          </cell>
          <cell r="V1513">
            <v>22857.14</v>
          </cell>
        </row>
        <row r="1514">
          <cell r="B1514" t="str">
            <v>71010205</v>
          </cell>
          <cell r="G1514">
            <v>1062354.43</v>
          </cell>
          <cell r="H1514">
            <v>1062354.43</v>
          </cell>
          <cell r="I1514">
            <v>1062354.43</v>
          </cell>
          <cell r="V1514">
            <v>1062354.43</v>
          </cell>
        </row>
        <row r="1515">
          <cell r="B1515" t="str">
            <v>71010206</v>
          </cell>
          <cell r="G1515">
            <v>160182.25</v>
          </cell>
          <cell r="H1515">
            <v>160182.25</v>
          </cell>
          <cell r="I1515">
            <v>160182.25</v>
          </cell>
          <cell r="V1515">
            <v>160182.25</v>
          </cell>
        </row>
        <row r="1516">
          <cell r="B1516" t="str">
            <v>71010207</v>
          </cell>
          <cell r="G1516">
            <v>315262.18</v>
          </cell>
          <cell r="H1516">
            <v>315262.18</v>
          </cell>
          <cell r="I1516">
            <v>315262.18</v>
          </cell>
          <cell r="V1516">
            <v>315262.18</v>
          </cell>
        </row>
        <row r="1517">
          <cell r="B1517" t="str">
            <v>71010208</v>
          </cell>
          <cell r="G1517">
            <v>826072.83</v>
          </cell>
          <cell r="H1517">
            <v>826072.83</v>
          </cell>
          <cell r="I1517">
            <v>825250.89</v>
          </cell>
          <cell r="V1517">
            <v>825250.89</v>
          </cell>
        </row>
        <row r="1518">
          <cell r="B1518" t="str">
            <v>71010209</v>
          </cell>
          <cell r="G1518">
            <v>3705890.34</v>
          </cell>
          <cell r="H1518">
            <v>3704660.34</v>
          </cell>
          <cell r="I1518">
            <v>3703163.77</v>
          </cell>
          <cell r="V1518">
            <v>3703163.77</v>
          </cell>
        </row>
        <row r="1519">
          <cell r="B1519" t="str">
            <v>71010210</v>
          </cell>
          <cell r="G1519">
            <v>2451884.1800000002</v>
          </cell>
          <cell r="H1519">
            <v>2451884.1800000002</v>
          </cell>
          <cell r="I1519">
            <v>2451884.1800000002</v>
          </cell>
          <cell r="V1519">
            <v>2451884.1800000002</v>
          </cell>
        </row>
        <row r="1520">
          <cell r="B1520" t="str">
            <v>710103</v>
          </cell>
          <cell r="G1520">
            <v>6290862.7599999998</v>
          </cell>
          <cell r="H1520">
            <v>6290862.7599999998</v>
          </cell>
          <cell r="I1520">
            <v>6290862.7599999998</v>
          </cell>
          <cell r="V1520">
            <v>6290862.7599999998</v>
          </cell>
        </row>
        <row r="1521">
          <cell r="B1521" t="str">
            <v>71010301</v>
          </cell>
          <cell r="G1521">
            <v>0</v>
          </cell>
          <cell r="H1521">
            <v>0</v>
          </cell>
          <cell r="I1521">
            <v>0</v>
          </cell>
          <cell r="V1521">
            <v>0</v>
          </cell>
        </row>
        <row r="1522">
          <cell r="B1522" t="str">
            <v>71010302</v>
          </cell>
          <cell r="G1522">
            <v>3980097.26</v>
          </cell>
          <cell r="H1522">
            <v>3980097.26</v>
          </cell>
          <cell r="I1522">
            <v>3980097.26</v>
          </cell>
          <cell r="V1522">
            <v>3980097.26</v>
          </cell>
        </row>
        <row r="1523">
          <cell r="B1523" t="str">
            <v>71010303</v>
          </cell>
          <cell r="G1523">
            <v>2310765.5</v>
          </cell>
          <cell r="H1523">
            <v>2310765.5</v>
          </cell>
          <cell r="I1523">
            <v>2310765.5</v>
          </cell>
          <cell r="V1523">
            <v>2310765.5</v>
          </cell>
        </row>
        <row r="1524">
          <cell r="B1524" t="str">
            <v>710104</v>
          </cell>
          <cell r="G1524">
            <v>2597750.06</v>
          </cell>
          <cell r="H1524">
            <v>2597750.06</v>
          </cell>
          <cell r="I1524">
            <v>2597750.06</v>
          </cell>
          <cell r="V1524">
            <v>2597750.06</v>
          </cell>
        </row>
        <row r="1525">
          <cell r="B1525" t="str">
            <v>71010401</v>
          </cell>
          <cell r="G1525">
            <v>2597750.06</v>
          </cell>
          <cell r="H1525">
            <v>2597750.06</v>
          </cell>
          <cell r="I1525">
            <v>2597750.06</v>
          </cell>
          <cell r="V1525">
            <v>2597750.06</v>
          </cell>
        </row>
        <row r="1526">
          <cell r="B1526" t="str">
            <v>7102</v>
          </cell>
          <cell r="G1526">
            <v>12738380.970000001</v>
          </cell>
          <cell r="H1526">
            <v>14271676.099999998</v>
          </cell>
          <cell r="I1526">
            <v>13717166.5</v>
          </cell>
          <cell r="V1526">
            <v>1080958.53</v>
          </cell>
        </row>
        <row r="1527">
          <cell r="B1527" t="str">
            <v>710201</v>
          </cell>
          <cell r="G1527">
            <v>8729604.7799999993</v>
          </cell>
          <cell r="H1527">
            <v>9519868.9299999997</v>
          </cell>
          <cell r="I1527">
            <v>9140838.9299999997</v>
          </cell>
          <cell r="V1527">
            <v>731570.53</v>
          </cell>
        </row>
        <row r="1528">
          <cell r="B1528" t="str">
            <v>71020101</v>
          </cell>
          <cell r="G1528">
            <v>146957.32999999999</v>
          </cell>
          <cell r="H1528">
            <v>154877.87</v>
          </cell>
          <cell r="I1528">
            <v>154878.99999999997</v>
          </cell>
          <cell r="V1528">
            <v>142103.85999999999</v>
          </cell>
        </row>
        <row r="1529">
          <cell r="B1529" t="str">
            <v>71020102</v>
          </cell>
          <cell r="G1529">
            <v>1134118.83</v>
          </cell>
          <cell r="H1529">
            <v>960841.75999999989</v>
          </cell>
          <cell r="I1529">
            <v>872590.4800000001</v>
          </cell>
          <cell r="V1529">
            <v>731001.02999999991</v>
          </cell>
        </row>
        <row r="1530">
          <cell r="B1530" t="str">
            <v>71020103</v>
          </cell>
          <cell r="G1530">
            <v>3723045.14</v>
          </cell>
          <cell r="H1530">
            <v>4277403.07</v>
          </cell>
          <cell r="I1530">
            <v>4026976.0800000005</v>
          </cell>
          <cell r="V1530">
            <v>3114339.74</v>
          </cell>
        </row>
        <row r="1531">
          <cell r="B1531" t="str">
            <v>71020104</v>
          </cell>
          <cell r="G1531">
            <v>1862831.18</v>
          </cell>
          <cell r="H1531">
            <v>2084067.7799999998</v>
          </cell>
          <cell r="I1531">
            <v>2126905.75</v>
          </cell>
          <cell r="V1531">
            <v>1924414.05</v>
          </cell>
        </row>
        <row r="1532">
          <cell r="B1532" t="str">
            <v>71020105</v>
          </cell>
          <cell r="G1532">
            <v>0</v>
          </cell>
          <cell r="H1532">
            <v>0</v>
          </cell>
          <cell r="I1532">
            <v>0</v>
          </cell>
          <cell r="V1532">
            <v>0</v>
          </cell>
        </row>
        <row r="1533">
          <cell r="B1533" t="str">
            <v>71020106</v>
          </cell>
          <cell r="G1533">
            <v>0</v>
          </cell>
          <cell r="H1533">
            <v>0</v>
          </cell>
          <cell r="I1533">
            <v>0</v>
          </cell>
          <cell r="V1533">
            <v>0</v>
          </cell>
        </row>
        <row r="1534">
          <cell r="B1534" t="str">
            <v>71020107</v>
          </cell>
          <cell r="G1534">
            <v>946576.55</v>
          </cell>
          <cell r="H1534">
            <v>990363.9800000001</v>
          </cell>
          <cell r="I1534">
            <v>914958.60999999987</v>
          </cell>
          <cell r="V1534">
            <v>771652.67999999993</v>
          </cell>
        </row>
        <row r="1535">
          <cell r="B1535" t="str">
            <v>71020108</v>
          </cell>
          <cell r="G1535">
            <v>0</v>
          </cell>
          <cell r="H1535">
            <v>0</v>
          </cell>
          <cell r="I1535">
            <v>0</v>
          </cell>
          <cell r="V1535">
            <v>0</v>
          </cell>
        </row>
        <row r="1536">
          <cell r="B1536" t="str">
            <v>71020109</v>
          </cell>
          <cell r="G1536">
            <v>255632.35</v>
          </cell>
          <cell r="H1536">
            <v>272133.82</v>
          </cell>
          <cell r="I1536">
            <v>285074.82999999996</v>
          </cell>
          <cell r="V1536">
            <v>292564.58</v>
          </cell>
        </row>
        <row r="1537">
          <cell r="B1537" t="str">
            <v>71020110</v>
          </cell>
          <cell r="G1537">
            <v>0</v>
          </cell>
          <cell r="H1537">
            <v>0</v>
          </cell>
          <cell r="I1537">
            <v>0</v>
          </cell>
          <cell r="V1537">
            <v>0</v>
          </cell>
        </row>
        <row r="1538">
          <cell r="B1538" t="str">
            <v>71020111</v>
          </cell>
          <cell r="G1538">
            <v>72.58</v>
          </cell>
          <cell r="H1538">
            <v>324.83999999999997</v>
          </cell>
          <cell r="I1538">
            <v>744.74</v>
          </cell>
          <cell r="V1538">
            <v>1416.9099999999996</v>
          </cell>
        </row>
        <row r="1539">
          <cell r="B1539" t="str">
            <v>71020112</v>
          </cell>
          <cell r="G1539">
            <v>33733.21</v>
          </cell>
          <cell r="H1539">
            <v>49531.319999999992</v>
          </cell>
          <cell r="I1539">
            <v>22651.439999999995</v>
          </cell>
          <cell r="V1539">
            <v>1595.5000000000002</v>
          </cell>
        </row>
        <row r="1540">
          <cell r="B1540" t="str">
            <v>71020113</v>
          </cell>
          <cell r="G1540">
            <v>88350.99</v>
          </cell>
          <cell r="H1540">
            <v>91278.48000000001</v>
          </cell>
          <cell r="I1540">
            <v>87901.62</v>
          </cell>
          <cell r="V1540">
            <v>70821.53</v>
          </cell>
        </row>
        <row r="1541">
          <cell r="B1541" t="str">
            <v>71020114</v>
          </cell>
          <cell r="G1541">
            <v>299609.46999999997</v>
          </cell>
          <cell r="H1541">
            <v>310201.87</v>
          </cell>
          <cell r="I1541">
            <v>296566.5</v>
          </cell>
          <cell r="V1541">
            <v>248046.24999999997</v>
          </cell>
        </row>
        <row r="1542">
          <cell r="B1542" t="str">
            <v>71020115</v>
          </cell>
          <cell r="G1542">
            <v>86920.63</v>
          </cell>
          <cell r="H1542">
            <v>103127.29999999999</v>
          </cell>
          <cell r="I1542">
            <v>125013.59999999998</v>
          </cell>
          <cell r="V1542">
            <v>123000.69</v>
          </cell>
        </row>
        <row r="1543">
          <cell r="B1543" t="str">
            <v>71020116</v>
          </cell>
          <cell r="G1543">
            <v>151756.51999999999</v>
          </cell>
          <cell r="H1543">
            <v>225716.84</v>
          </cell>
          <cell r="I1543">
            <v>226380.46999999997</v>
          </cell>
          <cell r="V1543">
            <v>167363.29999999996</v>
          </cell>
        </row>
        <row r="1544">
          <cell r="B1544" t="str">
            <v>71020117</v>
          </cell>
          <cell r="G1544">
            <v>0</v>
          </cell>
          <cell r="H1544">
            <v>0</v>
          </cell>
          <cell r="I1544">
            <v>0</v>
          </cell>
          <cell r="V1544">
            <v>0</v>
          </cell>
        </row>
        <row r="1545">
          <cell r="B1545" t="str">
            <v>71020118</v>
          </cell>
          <cell r="I1545">
            <v>195.81</v>
          </cell>
          <cell r="V1545">
            <v>260.39</v>
          </cell>
        </row>
        <row r="1546">
          <cell r="B1546" t="str">
            <v>710202</v>
          </cell>
          <cell r="G1546">
            <v>2288315.5099999998</v>
          </cell>
          <cell r="H1546">
            <v>2478173.5299999998</v>
          </cell>
          <cell r="I1546">
            <v>2427590.56</v>
          </cell>
          <cell r="V1546">
            <v>1987561.75</v>
          </cell>
        </row>
        <row r="1547">
          <cell r="B1547" t="str">
            <v>71020201</v>
          </cell>
          <cell r="G1547">
            <v>270012.71999999997</v>
          </cell>
          <cell r="H1547">
            <v>270310.3</v>
          </cell>
          <cell r="I1547">
            <v>302303.07</v>
          </cell>
          <cell r="V1547">
            <v>268113.90999999997</v>
          </cell>
        </row>
        <row r="1548">
          <cell r="B1548" t="str">
            <v>71020202</v>
          </cell>
          <cell r="G1548">
            <v>100891.83</v>
          </cell>
          <cell r="H1548">
            <v>68376.570000000007</v>
          </cell>
          <cell r="I1548">
            <v>117385.08</v>
          </cell>
          <cell r="V1548">
            <v>121639.44000000002</v>
          </cell>
        </row>
        <row r="1549">
          <cell r="B1549" t="str">
            <v>71020203</v>
          </cell>
          <cell r="G1549">
            <v>303654.40000000002</v>
          </cell>
          <cell r="H1549">
            <v>227192.09999999998</v>
          </cell>
          <cell r="I1549">
            <v>166576.31</v>
          </cell>
          <cell r="V1549">
            <v>72217.81</v>
          </cell>
        </row>
        <row r="1550">
          <cell r="B1550" t="str">
            <v>71020204</v>
          </cell>
          <cell r="G1550">
            <v>0</v>
          </cell>
          <cell r="H1550">
            <v>0</v>
          </cell>
          <cell r="I1550">
            <v>0</v>
          </cell>
          <cell r="V1550">
            <v>0</v>
          </cell>
        </row>
        <row r="1551">
          <cell r="B1551" t="str">
            <v>71020205</v>
          </cell>
          <cell r="G1551">
            <v>147432.14000000001</v>
          </cell>
          <cell r="H1551">
            <v>171533.99999999997</v>
          </cell>
          <cell r="I1551">
            <v>150174.90000000002</v>
          </cell>
          <cell r="V1551">
            <v>135814.70000000001</v>
          </cell>
        </row>
        <row r="1552">
          <cell r="B1552" t="str">
            <v>71020206</v>
          </cell>
          <cell r="G1552">
            <v>2832.29</v>
          </cell>
          <cell r="H1552">
            <v>3484.47</v>
          </cell>
          <cell r="I1552">
            <v>5979.1299999999983</v>
          </cell>
          <cell r="V1552">
            <v>2011.3999999999999</v>
          </cell>
        </row>
        <row r="1553">
          <cell r="B1553" t="str">
            <v>71020207</v>
          </cell>
          <cell r="G1553">
            <v>1.07</v>
          </cell>
          <cell r="H1553">
            <v>406.78999999999991</v>
          </cell>
          <cell r="I1553">
            <v>406.7999999999999</v>
          </cell>
          <cell r="V1553">
            <v>372.89999999999992</v>
          </cell>
        </row>
        <row r="1554">
          <cell r="B1554" t="str">
            <v>71020208</v>
          </cell>
          <cell r="G1554">
            <v>410706.15</v>
          </cell>
          <cell r="H1554">
            <v>431603.56999999995</v>
          </cell>
          <cell r="I1554">
            <v>357948.43000000005</v>
          </cell>
          <cell r="V1554">
            <v>241446.1</v>
          </cell>
        </row>
        <row r="1555">
          <cell r="B1555" t="str">
            <v>71020209</v>
          </cell>
          <cell r="G1555">
            <v>426343.12</v>
          </cell>
          <cell r="H1555">
            <v>396962.21</v>
          </cell>
          <cell r="I1555">
            <v>574692.92999999982</v>
          </cell>
          <cell r="V1555">
            <v>576892.50000000012</v>
          </cell>
        </row>
        <row r="1556">
          <cell r="B1556" t="str">
            <v>71020210</v>
          </cell>
          <cell r="G1556">
            <v>626441.79</v>
          </cell>
          <cell r="H1556">
            <v>908303.52</v>
          </cell>
          <cell r="I1556">
            <v>752123.91</v>
          </cell>
          <cell r="V1556">
            <v>569052.99</v>
          </cell>
        </row>
        <row r="1557">
          <cell r="B1557" t="str">
            <v>710203</v>
          </cell>
          <cell r="G1557">
            <v>1720460.68</v>
          </cell>
          <cell r="H1557">
            <v>2273633.6399999997</v>
          </cell>
          <cell r="I1557">
            <v>2148737.0100000002</v>
          </cell>
          <cell r="V1557">
            <v>1805834.02</v>
          </cell>
        </row>
        <row r="1558">
          <cell r="B1558" t="str">
            <v>71020301</v>
          </cell>
          <cell r="G1558">
            <v>0</v>
          </cell>
          <cell r="H1558">
            <v>0</v>
          </cell>
          <cell r="I1558">
            <v>0</v>
          </cell>
          <cell r="V1558">
            <v>0</v>
          </cell>
        </row>
        <row r="1559">
          <cell r="B1559" t="str">
            <v>71020302</v>
          </cell>
          <cell r="G1559">
            <v>836369.87</v>
          </cell>
          <cell r="H1559">
            <v>814408.4800000001</v>
          </cell>
          <cell r="I1559">
            <v>313800.53000000003</v>
          </cell>
          <cell r="V1559">
            <v>261112.45999999996</v>
          </cell>
        </row>
        <row r="1560">
          <cell r="B1560" t="str">
            <v>71020303</v>
          </cell>
          <cell r="G1560">
            <v>884090.81</v>
          </cell>
          <cell r="H1560">
            <v>1459225.1600000001</v>
          </cell>
          <cell r="I1560">
            <v>1834936.48</v>
          </cell>
          <cell r="V1560">
            <v>1544721.5599999998</v>
          </cell>
        </row>
        <row r="1561">
          <cell r="B1561" t="str">
            <v>7103</v>
          </cell>
          <cell r="G1561">
            <v>-62.85</v>
          </cell>
          <cell r="H1561">
            <v>-6321.0599999999995</v>
          </cell>
          <cell r="I1561">
            <v>2318.5</v>
          </cell>
          <cell r="V1561">
            <v>0</v>
          </cell>
        </row>
        <row r="1562">
          <cell r="B1562" t="str">
            <v>710301</v>
          </cell>
          <cell r="G1562">
            <v>-62.85</v>
          </cell>
          <cell r="H1562">
            <v>-6321.0599999999995</v>
          </cell>
          <cell r="I1562">
            <v>2318.5</v>
          </cell>
          <cell r="V1562">
            <v>0</v>
          </cell>
        </row>
        <row r="1563">
          <cell r="B1563" t="str">
            <v>7104</v>
          </cell>
          <cell r="G1563">
            <v>-99184872.849999994</v>
          </cell>
          <cell r="H1563">
            <v>-113456563.59</v>
          </cell>
          <cell r="I1563">
            <v>-126259649.54000002</v>
          </cell>
          <cell r="V1563">
            <v>-127340216.45</v>
          </cell>
        </row>
        <row r="1564">
          <cell r="B1564" t="str">
            <v>710401</v>
          </cell>
          <cell r="G1564">
            <v>-63578073.07</v>
          </cell>
          <cell r="H1564">
            <v>-73097956.640000001</v>
          </cell>
          <cell r="I1564">
            <v>-81457709.590000004</v>
          </cell>
          <cell r="V1564">
            <v>-82188888.5</v>
          </cell>
        </row>
        <row r="1565">
          <cell r="B1565" t="str">
            <v>71040101</v>
          </cell>
          <cell r="G1565">
            <v>-1649346.73</v>
          </cell>
          <cell r="H1565">
            <v>-1804224.6</v>
          </cell>
          <cell r="I1565">
            <v>-1622145.9000000006</v>
          </cell>
          <cell r="V1565">
            <v>-1764249.7600000009</v>
          </cell>
        </row>
        <row r="1566">
          <cell r="B1566" t="str">
            <v>71040102</v>
          </cell>
          <cell r="G1566">
            <v>-9631421.25</v>
          </cell>
          <cell r="H1566">
            <v>-10592263.01</v>
          </cell>
          <cell r="I1566">
            <v>-11020725.210000001</v>
          </cell>
          <cell r="V1566">
            <v>-11751726.240000002</v>
          </cell>
        </row>
        <row r="1567">
          <cell r="B1567" t="str">
            <v>71040103</v>
          </cell>
          <cell r="G1567">
            <v>-22713779.190000001</v>
          </cell>
          <cell r="H1567">
            <v>-26991192.16</v>
          </cell>
          <cell r="I1567">
            <v>-31018168.239999998</v>
          </cell>
          <cell r="V1567">
            <v>-34132507.979999989</v>
          </cell>
        </row>
        <row r="1568">
          <cell r="B1568" t="str">
            <v>71040104</v>
          </cell>
          <cell r="G1568">
            <v>-16289953.9</v>
          </cell>
          <cell r="H1568">
            <v>-18374024.02</v>
          </cell>
          <cell r="I1568">
            <v>-20500929.77</v>
          </cell>
          <cell r="V1568">
            <v>-22425343.82</v>
          </cell>
        </row>
        <row r="1569">
          <cell r="B1569" t="str">
            <v>71040105</v>
          </cell>
          <cell r="G1569">
            <v>0</v>
          </cell>
          <cell r="H1569">
            <v>0</v>
          </cell>
          <cell r="I1569">
            <v>0</v>
          </cell>
          <cell r="V1569">
            <v>0</v>
          </cell>
        </row>
        <row r="1570">
          <cell r="B1570" t="str">
            <v>71040106</v>
          </cell>
          <cell r="G1570">
            <v>0</v>
          </cell>
          <cell r="H1570">
            <v>0</v>
          </cell>
          <cell r="I1570">
            <v>0</v>
          </cell>
          <cell r="V1570">
            <v>0</v>
          </cell>
        </row>
        <row r="1571">
          <cell r="B1571" t="str">
            <v>71040107</v>
          </cell>
          <cell r="G1571">
            <v>-6284343.71</v>
          </cell>
          <cell r="H1571">
            <v>-7274710.0899999999</v>
          </cell>
          <cell r="I1571">
            <v>-8189668.7000000002</v>
          </cell>
          <cell r="V1571">
            <v>-8961321.379999999</v>
          </cell>
        </row>
        <row r="1572">
          <cell r="B1572" t="str">
            <v>71040108</v>
          </cell>
          <cell r="G1572">
            <v>0</v>
          </cell>
          <cell r="H1572">
            <v>0</v>
          </cell>
          <cell r="I1572">
            <v>0</v>
          </cell>
          <cell r="V1572">
            <v>0</v>
          </cell>
        </row>
        <row r="1573">
          <cell r="B1573" t="str">
            <v>71040109</v>
          </cell>
          <cell r="G1573">
            <v>-4268862.68</v>
          </cell>
          <cell r="H1573">
            <v>-4540996.5</v>
          </cell>
          <cell r="I1573">
            <v>-4826071.3299999991</v>
          </cell>
          <cell r="V1573">
            <v>-5118635.9099999992</v>
          </cell>
        </row>
        <row r="1574">
          <cell r="B1574" t="str">
            <v>71040110</v>
          </cell>
          <cell r="G1574">
            <v>0</v>
          </cell>
          <cell r="H1574">
            <v>0</v>
          </cell>
          <cell r="I1574">
            <v>0</v>
          </cell>
          <cell r="V1574">
            <v>0</v>
          </cell>
        </row>
        <row r="1575">
          <cell r="B1575" t="str">
            <v>71040111</v>
          </cell>
          <cell r="G1575">
            <v>-661.65</v>
          </cell>
          <cell r="H1575">
            <v>-986.49</v>
          </cell>
          <cell r="I1575">
            <v>-1731.2299999999996</v>
          </cell>
          <cell r="V1575">
            <v>-3148.139999999999</v>
          </cell>
        </row>
        <row r="1576">
          <cell r="B1576" t="str">
            <v>71040112</v>
          </cell>
          <cell r="G1576">
            <v>-43574.17</v>
          </cell>
          <cell r="H1576">
            <v>-93105.49</v>
          </cell>
          <cell r="I1576">
            <v>-115756.93</v>
          </cell>
          <cell r="V1576">
            <v>-117352.42999999998</v>
          </cell>
        </row>
        <row r="1577">
          <cell r="B1577" t="str">
            <v>71040113</v>
          </cell>
          <cell r="G1577">
            <v>-341820.88</v>
          </cell>
          <cell r="H1577">
            <v>-433099.36</v>
          </cell>
          <cell r="I1577">
            <v>-521000.98</v>
          </cell>
          <cell r="V1577">
            <v>-591822.50999999989</v>
          </cell>
        </row>
        <row r="1578">
          <cell r="B1578" t="str">
            <v>71040114</v>
          </cell>
          <cell r="G1578">
            <v>-1425009.74</v>
          </cell>
          <cell r="H1578">
            <v>-1735211.61</v>
          </cell>
          <cell r="I1578">
            <v>-2031778.11</v>
          </cell>
          <cell r="V1578">
            <v>-2279824.3600000003</v>
          </cell>
        </row>
        <row r="1579">
          <cell r="B1579" t="str">
            <v>71040115</v>
          </cell>
          <cell r="G1579">
            <v>-635504.65</v>
          </cell>
          <cell r="H1579">
            <v>-738631.95</v>
          </cell>
          <cell r="I1579">
            <v>-863645.54999999993</v>
          </cell>
          <cell r="V1579">
            <v>-986646.24</v>
          </cell>
        </row>
        <row r="1580">
          <cell r="B1580" t="str">
            <v>71040116</v>
          </cell>
          <cell r="G1580">
            <v>-293794.52</v>
          </cell>
          <cell r="H1580">
            <v>-519511.36</v>
          </cell>
          <cell r="I1580">
            <v>-745891.83000000007</v>
          </cell>
          <cell r="V1580">
            <v>-913255.13000000035</v>
          </cell>
        </row>
        <row r="1581">
          <cell r="B1581" t="str">
            <v>71040117</v>
          </cell>
          <cell r="G1581">
            <v>0</v>
          </cell>
          <cell r="H1581">
            <v>0</v>
          </cell>
          <cell r="I1581">
            <v>0</v>
          </cell>
          <cell r="V1581">
            <v>0</v>
          </cell>
        </row>
        <row r="1582">
          <cell r="B1582" t="str">
            <v>71040118</v>
          </cell>
          <cell r="I1582">
            <v>-195.81</v>
          </cell>
          <cell r="V1582">
            <v>-710.38000000000011</v>
          </cell>
        </row>
        <row r="1583">
          <cell r="B1583" t="str">
            <v>710402</v>
          </cell>
          <cell r="G1583">
            <v>-26147935.41</v>
          </cell>
          <cell r="H1583">
            <v>-28626108.940000001</v>
          </cell>
          <cell r="I1583">
            <v>-30920704.930000003</v>
          </cell>
          <cell r="V1583">
            <v>-32908266.680000007</v>
          </cell>
        </row>
        <row r="1584">
          <cell r="B1584" t="str">
            <v>71040201</v>
          </cell>
          <cell r="G1584">
            <v>-2617366.37</v>
          </cell>
          <cell r="H1584">
            <v>-2887676.67</v>
          </cell>
          <cell r="I1584">
            <v>-3189979.7400000007</v>
          </cell>
          <cell r="V1584">
            <v>-3458093.6500000004</v>
          </cell>
        </row>
        <row r="1585">
          <cell r="B1585" t="str">
            <v>71040202</v>
          </cell>
          <cell r="G1585">
            <v>-1745613.02</v>
          </cell>
          <cell r="H1585">
            <v>-1813989.59</v>
          </cell>
          <cell r="I1585">
            <v>-1798380.0999999999</v>
          </cell>
          <cell r="V1585">
            <v>-1920019.5399999996</v>
          </cell>
        </row>
        <row r="1586">
          <cell r="B1586" t="str">
            <v>71040203</v>
          </cell>
          <cell r="G1586">
            <v>-5419795.4500000002</v>
          </cell>
          <cell r="H1586">
            <v>-5646987.5499999998</v>
          </cell>
          <cell r="I1586">
            <v>-5813563.8599999994</v>
          </cell>
          <cell r="V1586">
            <v>-5885781.6699999981</v>
          </cell>
        </row>
        <row r="1587">
          <cell r="B1587" t="str">
            <v>71040204</v>
          </cell>
          <cell r="G1587">
            <v>-22857.14</v>
          </cell>
          <cell r="H1587">
            <v>-22857.14</v>
          </cell>
          <cell r="I1587">
            <v>-22857.14</v>
          </cell>
          <cell r="V1587">
            <v>-22857.14</v>
          </cell>
        </row>
        <row r="1588">
          <cell r="B1588" t="str">
            <v>71040205</v>
          </cell>
          <cell r="G1588">
            <v>-1769803.71</v>
          </cell>
          <cell r="H1588">
            <v>-1941337.71</v>
          </cell>
          <cell r="I1588">
            <v>-2091512.61</v>
          </cell>
          <cell r="V1588">
            <v>-2227327.31</v>
          </cell>
        </row>
        <row r="1589">
          <cell r="B1589" t="str">
            <v>71040206</v>
          </cell>
          <cell r="G1589">
            <v>-188951.7</v>
          </cell>
          <cell r="H1589">
            <v>-192436.17</v>
          </cell>
          <cell r="I1589">
            <v>-198415.30000000002</v>
          </cell>
          <cell r="V1589">
            <v>-200426.69999999998</v>
          </cell>
        </row>
        <row r="1590">
          <cell r="B1590" t="str">
            <v>71040207</v>
          </cell>
          <cell r="G1590">
            <v>-318863.25</v>
          </cell>
          <cell r="H1590">
            <v>-319270.03999999998</v>
          </cell>
          <cell r="I1590">
            <v>-319676.84000000026</v>
          </cell>
          <cell r="V1590">
            <v>-320049.74000000051</v>
          </cell>
        </row>
        <row r="1591">
          <cell r="B1591" t="str">
            <v>71040208</v>
          </cell>
          <cell r="G1591">
            <v>-2832652.27</v>
          </cell>
          <cell r="H1591">
            <v>-3264255.84</v>
          </cell>
          <cell r="I1591">
            <v>-3622167.3699999996</v>
          </cell>
          <cell r="V1591">
            <v>-3863613.4699999993</v>
          </cell>
        </row>
        <row r="1592">
          <cell r="B1592" t="str">
            <v>71040209</v>
          </cell>
          <cell r="G1592">
            <v>-6575688.8099999996</v>
          </cell>
          <cell r="H1592">
            <v>-6972651.0199999996</v>
          </cell>
          <cell r="I1592">
            <v>-7547380.8499999996</v>
          </cell>
          <cell r="V1592">
            <v>-8124273.3500000006</v>
          </cell>
        </row>
        <row r="1593">
          <cell r="B1593" t="str">
            <v>71040210</v>
          </cell>
          <cell r="G1593">
            <v>-4656343.6900000004</v>
          </cell>
          <cell r="H1593">
            <v>-5564647.21</v>
          </cell>
          <cell r="I1593">
            <v>-6316771.1199999992</v>
          </cell>
          <cell r="V1593">
            <v>-6885824.1099999994</v>
          </cell>
        </row>
        <row r="1594">
          <cell r="B1594" t="str">
            <v>710403</v>
          </cell>
          <cell r="G1594">
            <v>-9458864.3699999992</v>
          </cell>
          <cell r="H1594">
            <v>-11732498.01</v>
          </cell>
          <cell r="I1594">
            <v>-13881235.02</v>
          </cell>
          <cell r="V1594">
            <v>-15687069.040000001</v>
          </cell>
        </row>
        <row r="1595">
          <cell r="B1595" t="str">
            <v>71040301</v>
          </cell>
          <cell r="G1595">
            <v>-357.63</v>
          </cell>
          <cell r="H1595">
            <v>-357.63</v>
          </cell>
          <cell r="I1595">
            <v>-357.63</v>
          </cell>
          <cell r="V1595">
            <v>-357.63</v>
          </cell>
        </row>
        <row r="1596">
          <cell r="B1596" t="str">
            <v>71040302</v>
          </cell>
          <cell r="G1596">
            <v>-5641204.7699999996</v>
          </cell>
          <cell r="H1596">
            <v>-6455613.25</v>
          </cell>
          <cell r="I1596">
            <v>-6769413.7799999984</v>
          </cell>
          <cell r="V1596">
            <v>-7030526.2399999984</v>
          </cell>
        </row>
        <row r="1597">
          <cell r="B1597" t="str">
            <v>71040303</v>
          </cell>
          <cell r="G1597">
            <v>-3817301.97</v>
          </cell>
          <cell r="H1597">
            <v>-5276527.13</v>
          </cell>
          <cell r="I1597">
            <v>-7111463.6100000003</v>
          </cell>
          <cell r="V1597">
            <v>-8656185.1699999999</v>
          </cell>
        </row>
        <row r="1598">
          <cell r="B1598" t="str">
            <v>7105</v>
          </cell>
          <cell r="G1598">
            <v>0</v>
          </cell>
          <cell r="H1598">
            <v>0</v>
          </cell>
          <cell r="I1598">
            <v>0</v>
          </cell>
          <cell r="V1598">
            <v>0</v>
          </cell>
        </row>
        <row r="1599">
          <cell r="B1599" t="str">
            <v>710501</v>
          </cell>
          <cell r="G1599">
            <v>0</v>
          </cell>
          <cell r="H1599">
            <v>0</v>
          </cell>
          <cell r="I1599">
            <v>0</v>
          </cell>
          <cell r="V1599">
            <v>0</v>
          </cell>
        </row>
        <row r="1600">
          <cell r="B1600" t="str">
            <v>8</v>
          </cell>
          <cell r="G1600">
            <v>-10404382.529999999</v>
          </cell>
          <cell r="H1600">
            <v>0</v>
          </cell>
          <cell r="I1600">
            <v>0</v>
          </cell>
          <cell r="V1600">
            <v>30328065.52</v>
          </cell>
        </row>
        <row r="1601">
          <cell r="B1601" t="str">
            <v>81</v>
          </cell>
          <cell r="G1601">
            <v>-10404382.529999999</v>
          </cell>
          <cell r="H1601">
            <v>0</v>
          </cell>
          <cell r="I1601">
            <v>0</v>
          </cell>
          <cell r="V1601">
            <v>30328065.52</v>
          </cell>
        </row>
        <row r="1602">
          <cell r="B1602" t="str">
            <v>8101</v>
          </cell>
          <cell r="G1602">
            <v>-10404382.529999999</v>
          </cell>
          <cell r="H1602">
            <v>0</v>
          </cell>
          <cell r="I1602">
            <v>0</v>
          </cell>
          <cell r="V1602">
            <v>30328065.52</v>
          </cell>
        </row>
        <row r="1603">
          <cell r="B1603" t="str">
            <v>810101</v>
          </cell>
          <cell r="G1603">
            <v>-96752264.299999997</v>
          </cell>
          <cell r="H1603">
            <v>-96742778.599999994</v>
          </cell>
          <cell r="I1603">
            <v>-96742778.599999994</v>
          </cell>
          <cell r="V1603">
            <v>-96742778.599999994</v>
          </cell>
        </row>
        <row r="1604">
          <cell r="B1604" t="str">
            <v>810102</v>
          </cell>
          <cell r="G1604">
            <v>86445919.469999999</v>
          </cell>
          <cell r="H1604">
            <v>0</v>
          </cell>
          <cell r="I1604">
            <v>113455976.54000001</v>
          </cell>
          <cell r="V1604">
            <v>127172947.23</v>
          </cell>
        </row>
        <row r="1605">
          <cell r="B1605" t="str">
            <v>810103</v>
          </cell>
          <cell r="G1605">
            <v>-98037.7</v>
          </cell>
          <cell r="H1605">
            <v>0</v>
          </cell>
          <cell r="I1605">
            <v>-104421.61</v>
          </cell>
          <cell r="V1605">
            <v>-102103.11</v>
          </cell>
        </row>
        <row r="1606">
          <cell r="B1606" t="str">
            <v>82</v>
          </cell>
          <cell r="G1606">
            <v>0</v>
          </cell>
          <cell r="H1606">
            <v>0</v>
          </cell>
          <cell r="I1606">
            <v>0</v>
          </cell>
          <cell r="V1606">
            <v>0</v>
          </cell>
        </row>
        <row r="1607">
          <cell r="B1607" t="str">
            <v>8201</v>
          </cell>
          <cell r="G1607">
            <v>0</v>
          </cell>
          <cell r="H1607">
            <v>0</v>
          </cell>
          <cell r="I1607">
            <v>0</v>
          </cell>
          <cell r="V1607">
            <v>0</v>
          </cell>
        </row>
        <row r="1608">
          <cell r="B1608" t="str">
            <v>820101</v>
          </cell>
          <cell r="G1608">
            <v>0</v>
          </cell>
          <cell r="H1608">
            <v>0</v>
          </cell>
          <cell r="I1608">
            <v>0</v>
          </cell>
          <cell r="V1608">
            <v>0</v>
          </cell>
        </row>
        <row r="1609">
          <cell r="B1609" t="str">
            <v>9</v>
          </cell>
          <cell r="G1609">
            <v>0</v>
          </cell>
          <cell r="H1609">
            <v>0</v>
          </cell>
          <cell r="I1609">
            <v>0</v>
          </cell>
          <cell r="V1609">
            <v>0</v>
          </cell>
        </row>
        <row r="1610">
          <cell r="B1610" t="str">
            <v>91</v>
          </cell>
          <cell r="G1610">
            <v>-2267966.06</v>
          </cell>
          <cell r="H1610">
            <v>-2267966.06</v>
          </cell>
          <cell r="I1610">
            <v>-2267966.06</v>
          </cell>
          <cell r="V1610">
            <v>-2267966.06</v>
          </cell>
        </row>
        <row r="1611">
          <cell r="B1611" t="str">
            <v>92</v>
          </cell>
          <cell r="G1611">
            <v>-11552051.939999999</v>
          </cell>
          <cell r="H1611">
            <v>-11552051.939999999</v>
          </cell>
          <cell r="I1611">
            <v>-11552051.939999999</v>
          </cell>
          <cell r="V1611">
            <v>-11552051.939999999</v>
          </cell>
        </row>
        <row r="1612">
          <cell r="B1612" t="str">
            <v>93</v>
          </cell>
          <cell r="G1612">
            <v>-2837236.74</v>
          </cell>
          <cell r="H1612">
            <v>-2837236.74</v>
          </cell>
          <cell r="I1612">
            <v>-2837236.74</v>
          </cell>
          <cell r="V1612">
            <v>-2837236.74</v>
          </cell>
        </row>
        <row r="1613">
          <cell r="B1613" t="str">
            <v>94</v>
          </cell>
          <cell r="G1613">
            <v>-2646860.7000000002</v>
          </cell>
          <cell r="H1613">
            <v>-2646860.7000000002</v>
          </cell>
          <cell r="I1613">
            <v>-2646860.7000000002</v>
          </cell>
          <cell r="V1613">
            <v>-2646860.7000000002</v>
          </cell>
        </row>
        <row r="1614">
          <cell r="B1614" t="str">
            <v>95</v>
          </cell>
          <cell r="G1614">
            <v>-74880572.730000004</v>
          </cell>
          <cell r="H1614">
            <v>-74880572.730000004</v>
          </cell>
          <cell r="I1614">
            <v>-74880572.730000004</v>
          </cell>
          <cell r="V1614">
            <v>-74880572.730000004</v>
          </cell>
        </row>
        <row r="1615">
          <cell r="B1615" t="str">
            <v>96</v>
          </cell>
          <cell r="G1615">
            <v>166558262.44</v>
          </cell>
          <cell r="H1615">
            <v>166558262.44</v>
          </cell>
          <cell r="I1615">
            <v>166558262.44</v>
          </cell>
          <cell r="V1615">
            <v>166558262.44</v>
          </cell>
        </row>
        <row r="1616">
          <cell r="B1616" t="str">
            <v>97</v>
          </cell>
          <cell r="G1616">
            <v>50666893.880000003</v>
          </cell>
          <cell r="H1616">
            <v>50666893.880000003</v>
          </cell>
          <cell r="I1616">
            <v>50666893.880000003</v>
          </cell>
          <cell r="V1616">
            <v>50666893.880000003</v>
          </cell>
        </row>
        <row r="1617">
          <cell r="B1617" t="str">
            <v>98</v>
          </cell>
          <cell r="G1617">
            <v>-49146278.689999998</v>
          </cell>
          <cell r="H1617">
            <v>-49146278.689999998</v>
          </cell>
          <cell r="I1617">
            <v>-49146278.689999998</v>
          </cell>
          <cell r="V1617">
            <v>-49146278.689999998</v>
          </cell>
        </row>
        <row r="1618">
          <cell r="B1618" t="str">
            <v>99</v>
          </cell>
          <cell r="G1618">
            <v>-73894189.459999993</v>
          </cell>
          <cell r="H1618">
            <v>-73894189.459999993</v>
          </cell>
          <cell r="I1618">
            <v>-73894189.459999993</v>
          </cell>
          <cell r="V1618">
            <v>-73894189.459999993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B951"/>
  <sheetViews>
    <sheetView showGridLines="0" tabSelected="1" topLeftCell="F34" zoomScale="85" zoomScaleNormal="85" workbookViewId="0">
      <selection activeCell="F64" sqref="A64:XFD64"/>
    </sheetView>
  </sheetViews>
  <sheetFormatPr baseColWidth="10" defaultColWidth="11.42578125" defaultRowHeight="12.75" x14ac:dyDescent="0.2"/>
  <cols>
    <col min="1" max="1" width="5.28515625" style="1" bestFit="1" customWidth="1"/>
    <col min="2" max="2" width="6.28515625" style="1" customWidth="1"/>
    <col min="3" max="3" width="45.7109375" style="1" customWidth="1"/>
    <col min="4" max="4" width="8.28515625" style="27" hidden="1" customWidth="1"/>
    <col min="5" max="5" width="14" style="5" customWidth="1"/>
    <col min="6" max="6" width="22.85546875" style="5" customWidth="1"/>
    <col min="7" max="7" width="2.85546875" style="5" customWidth="1"/>
    <col min="8" max="8" width="19.28515625" style="5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7109375" style="5" customWidth="1"/>
    <col min="16" max="16" width="25" style="2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29" hidden="1" customWidth="1"/>
    <col min="21" max="21" width="17.28515625" style="1" bestFit="1" customWidth="1"/>
    <col min="22" max="22" width="2.5703125" style="1" customWidth="1"/>
    <col min="23" max="23" width="22.5703125" style="1" customWidth="1"/>
    <col min="24" max="24" width="16.7109375" style="1" bestFit="1" customWidth="1"/>
    <col min="25" max="25" width="18.5703125" style="3" bestFit="1" customWidth="1"/>
    <col min="26" max="26" width="12.140625" style="1" bestFit="1" customWidth="1"/>
    <col min="27" max="27" width="12.85546875" style="1" bestFit="1" customWidth="1"/>
    <col min="28" max="16384" width="11.42578125" style="1"/>
  </cols>
  <sheetData>
    <row r="1" spans="1:28" ht="18" x14ac:dyDescent="0.25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Q1" s="110" t="s">
        <v>1</v>
      </c>
      <c r="R1" s="110"/>
      <c r="S1" s="110"/>
      <c r="T1" s="110"/>
      <c r="U1" s="110"/>
      <c r="V1" s="110"/>
      <c r="W1" s="110"/>
    </row>
    <row r="2" spans="1:28" ht="15.75" x14ac:dyDescent="0.25">
      <c r="B2" s="115" t="s">
        <v>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Q2" s="117" t="s">
        <v>3</v>
      </c>
      <c r="R2" s="118"/>
      <c r="S2" s="118"/>
      <c r="T2" s="118"/>
      <c r="U2" s="118"/>
      <c r="V2" s="118"/>
      <c r="W2" s="118"/>
    </row>
    <row r="3" spans="1:28" ht="18" customHeight="1" x14ac:dyDescent="0.2">
      <c r="B3" s="119" t="s">
        <v>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Q3" s="119" t="s">
        <v>5</v>
      </c>
      <c r="R3" s="119"/>
      <c r="S3" s="119"/>
      <c r="T3" s="119"/>
      <c r="U3" s="119"/>
      <c r="V3" s="119"/>
      <c r="W3" s="119"/>
      <c r="X3" s="4"/>
    </row>
    <row r="4" spans="1:28" ht="18" x14ac:dyDescent="0.25">
      <c r="B4" s="110" t="s">
        <v>6</v>
      </c>
      <c r="C4" s="110"/>
      <c r="D4" s="110"/>
      <c r="E4" s="110"/>
      <c r="F4" s="110"/>
      <c r="I4" s="110" t="s">
        <v>7</v>
      </c>
      <c r="J4" s="110"/>
      <c r="K4" s="110"/>
      <c r="L4" s="110"/>
      <c r="M4" s="110"/>
      <c r="N4" s="110"/>
      <c r="O4" s="110"/>
      <c r="T4" s="6"/>
      <c r="U4" s="7"/>
      <c r="V4" s="7"/>
      <c r="W4" s="8"/>
      <c r="X4" s="7"/>
    </row>
    <row r="5" spans="1:28" ht="18" x14ac:dyDescent="0.25">
      <c r="B5" s="9"/>
      <c r="C5" s="9"/>
      <c r="D5" s="10"/>
      <c r="E5" s="11"/>
      <c r="F5" s="11"/>
      <c r="I5" s="9"/>
      <c r="J5" s="9"/>
      <c r="K5" s="9"/>
      <c r="L5" s="9"/>
      <c r="M5" s="9"/>
      <c r="N5" s="9"/>
      <c r="O5" s="11"/>
      <c r="Q5" s="12" t="s">
        <v>8</v>
      </c>
      <c r="T5" s="13" t="s">
        <v>9</v>
      </c>
      <c r="U5" s="14"/>
      <c r="V5" s="14" t="s">
        <v>10</v>
      </c>
      <c r="W5" s="14">
        <f>SUM(U6:U10)</f>
        <v>228747330.49999997</v>
      </c>
      <c r="X5" s="15"/>
    </row>
    <row r="6" spans="1:28" ht="15" x14ac:dyDescent="0.25">
      <c r="C6" s="16" t="s">
        <v>11</v>
      </c>
      <c r="D6" s="17" t="s">
        <v>9</v>
      </c>
      <c r="E6" s="18"/>
      <c r="F6" s="19"/>
      <c r="G6" s="18"/>
      <c r="H6" s="18"/>
      <c r="J6" s="20" t="s">
        <v>12</v>
      </c>
      <c r="K6" s="20" t="s">
        <v>9</v>
      </c>
      <c r="L6" s="21"/>
      <c r="M6" s="22"/>
      <c r="N6" s="22"/>
      <c r="O6" s="23"/>
      <c r="P6" s="24"/>
      <c r="R6" s="21" t="s">
        <v>13</v>
      </c>
      <c r="T6" s="6"/>
      <c r="U6" s="23">
        <f>-'[2]6'!V1139</f>
        <v>153539797.57999998</v>
      </c>
      <c r="V6" s="14"/>
      <c r="W6" s="14"/>
      <c r="X6" s="7"/>
    </row>
    <row r="7" spans="1:28" ht="15" x14ac:dyDescent="0.25">
      <c r="B7" s="25"/>
      <c r="C7" s="21" t="s">
        <v>14</v>
      </c>
      <c r="D7" s="26">
        <v>1</v>
      </c>
      <c r="E7" s="18" t="s">
        <v>10</v>
      </c>
      <c r="F7" s="23">
        <f>+'[2]6'!V4-'[2]6'!V105-'[2]6'!V94</f>
        <v>8333935.8399999989</v>
      </c>
      <c r="G7" s="18"/>
      <c r="H7" s="18"/>
      <c r="I7" s="25"/>
      <c r="J7" s="21" t="s">
        <v>15</v>
      </c>
      <c r="K7" s="21"/>
      <c r="L7" s="21" t="s">
        <v>10</v>
      </c>
      <c r="M7" s="23">
        <f>-'[2]6'!V773</f>
        <v>1973085.02</v>
      </c>
      <c r="N7" s="22"/>
      <c r="O7" s="23"/>
      <c r="P7" s="24"/>
      <c r="R7" s="21" t="s">
        <v>16</v>
      </c>
      <c r="T7" s="6"/>
      <c r="U7" s="23">
        <f>-'[2]6'!V1181</f>
        <v>2853628.29</v>
      </c>
      <c r="V7" s="22"/>
      <c r="W7" s="22"/>
      <c r="X7" s="7"/>
      <c r="AB7" s="1" t="s">
        <v>17</v>
      </c>
    </row>
    <row r="8" spans="1:28" ht="14.25" x14ac:dyDescent="0.2">
      <c r="C8" s="21" t="s">
        <v>18</v>
      </c>
      <c r="F8" s="23">
        <f>+'[2]6'!V94</f>
        <v>0</v>
      </c>
      <c r="J8" s="21" t="s">
        <v>19</v>
      </c>
      <c r="K8" s="26"/>
      <c r="M8" s="23">
        <f>-'[2]6'!V774-'[2]6'!V785</f>
        <v>26455126.960000001</v>
      </c>
      <c r="N8" s="22"/>
      <c r="O8" s="28"/>
      <c r="P8" s="24"/>
      <c r="R8" s="21" t="s">
        <v>20</v>
      </c>
      <c r="T8" s="6"/>
      <c r="U8" s="23">
        <f>-'[2]6'!V1102</f>
        <v>55248561.949999996</v>
      </c>
      <c r="X8" s="7"/>
    </row>
    <row r="9" spans="1:28" ht="14.25" x14ac:dyDescent="0.2">
      <c r="C9" s="21" t="s">
        <v>21</v>
      </c>
      <c r="D9" s="26"/>
      <c r="E9" s="18"/>
      <c r="F9" s="23">
        <f>+'[2]6'!V105</f>
        <v>3943518.46</v>
      </c>
      <c r="G9" s="18"/>
      <c r="H9" s="18"/>
      <c r="J9" s="21" t="s">
        <v>22</v>
      </c>
      <c r="K9" s="26"/>
      <c r="L9" s="21"/>
      <c r="M9" s="23">
        <f>-'[2]6'!V782-'[2]6'!V781</f>
        <v>0</v>
      </c>
      <c r="N9" s="22"/>
      <c r="O9" s="28"/>
      <c r="P9" s="24"/>
      <c r="R9" s="21" t="s">
        <v>23</v>
      </c>
      <c r="U9" s="23">
        <f>-'[2]6'!V1184</f>
        <v>7188167.2999999998</v>
      </c>
      <c r="V9" s="22"/>
      <c r="W9" s="22"/>
      <c r="X9" s="7"/>
    </row>
    <row r="10" spans="1:28" ht="14.25" x14ac:dyDescent="0.2">
      <c r="C10" s="21" t="s">
        <v>24</v>
      </c>
      <c r="D10" s="26">
        <v>2</v>
      </c>
      <c r="E10" s="18"/>
      <c r="F10" s="23">
        <f>+'[2]6'!V107-'[2]6'!V155+'[2]6'!V219+'[2]6'!V221+'[2]6'!V229-'[2]6'!V171+'[2]6'!V756</f>
        <v>35181692.290000007</v>
      </c>
      <c r="G10" s="18"/>
      <c r="H10" s="18"/>
      <c r="J10" s="21" t="s">
        <v>25</v>
      </c>
      <c r="K10" s="26"/>
      <c r="L10" s="21"/>
      <c r="M10" s="23">
        <f>-'[2]6'!V787-'[2]6'!V788</f>
        <v>24627695.870000005</v>
      </c>
      <c r="N10" s="22"/>
      <c r="O10" s="28"/>
      <c r="P10" s="24"/>
      <c r="R10" s="21" t="s">
        <v>26</v>
      </c>
      <c r="T10" s="30">
        <v>8</v>
      </c>
      <c r="U10" s="31">
        <f>-'[2]6'!V1186-'[2]6'!V1236-'[2]6'!V1163-'[2]6'!V1229-'[2]6'!V1241</f>
        <v>9917175.379999999</v>
      </c>
      <c r="V10" s="14"/>
      <c r="W10" s="22"/>
      <c r="X10" s="7"/>
    </row>
    <row r="11" spans="1:28" ht="14.25" x14ac:dyDescent="0.2">
      <c r="C11" s="21" t="s">
        <v>27</v>
      </c>
      <c r="D11" s="32"/>
      <c r="E11" s="18"/>
      <c r="F11" s="23">
        <f>+'[2]6'!V172*0</f>
        <v>0</v>
      </c>
      <c r="G11" s="18"/>
      <c r="H11" s="18"/>
      <c r="J11" s="21" t="s">
        <v>28</v>
      </c>
      <c r="K11" s="26"/>
      <c r="L11" s="21"/>
      <c r="M11" s="23">
        <f>-'[2]6'!V842</f>
        <v>5391630.7400000002</v>
      </c>
      <c r="N11" s="22"/>
      <c r="O11" s="28"/>
      <c r="P11" s="24"/>
      <c r="R11" s="21"/>
      <c r="T11" s="6"/>
      <c r="U11" s="14"/>
      <c r="V11" s="14"/>
      <c r="W11" s="22"/>
      <c r="X11" s="7"/>
    </row>
    <row r="12" spans="1:28" ht="14.25" x14ac:dyDescent="0.2">
      <c r="C12" s="21" t="s">
        <v>29</v>
      </c>
      <c r="D12" s="32"/>
      <c r="E12" s="18"/>
      <c r="F12" s="23">
        <f>+'[2]6'!V155</f>
        <v>-3200255.82</v>
      </c>
      <c r="G12" s="18"/>
      <c r="H12" s="18"/>
      <c r="J12" s="21" t="s">
        <v>30</v>
      </c>
      <c r="K12" s="33">
        <v>3</v>
      </c>
      <c r="M12" s="23">
        <f>-'[2]6'!V935-'[2]6'!V828</f>
        <v>523719.15000000008</v>
      </c>
      <c r="N12" s="22"/>
      <c r="O12" s="28"/>
      <c r="P12" s="24"/>
      <c r="R12" s="21" t="s">
        <v>31</v>
      </c>
      <c r="T12" s="6"/>
      <c r="U12" s="14"/>
      <c r="V12" s="14"/>
      <c r="W12" s="22"/>
      <c r="X12" s="7"/>
    </row>
    <row r="13" spans="1:28" ht="14.25" x14ac:dyDescent="0.2">
      <c r="C13" s="21" t="s">
        <v>32</v>
      </c>
      <c r="D13" s="33">
        <v>3</v>
      </c>
      <c r="E13" s="34"/>
      <c r="F13" s="23">
        <f>+'[2]6'!V234</f>
        <v>530912.88</v>
      </c>
      <c r="G13" s="18"/>
      <c r="H13" s="18"/>
      <c r="J13" s="21" t="s">
        <v>33</v>
      </c>
      <c r="K13" s="35">
        <v>6</v>
      </c>
      <c r="M13" s="23">
        <f>-'[2]6'!V829</f>
        <v>1943788.9899999986</v>
      </c>
      <c r="N13" s="22"/>
      <c r="O13" s="28"/>
      <c r="P13" s="24"/>
      <c r="Q13" s="12" t="s">
        <v>34</v>
      </c>
      <c r="R13" s="21"/>
      <c r="T13" s="6"/>
      <c r="U13" s="14"/>
      <c r="V13" s="14" t="s">
        <v>10</v>
      </c>
      <c r="W13" s="36">
        <f>+U14</f>
        <v>168288284.78999999</v>
      </c>
      <c r="X13" s="7"/>
    </row>
    <row r="14" spans="1:28" ht="15" x14ac:dyDescent="0.25">
      <c r="B14" s="25"/>
      <c r="C14" s="21" t="s">
        <v>35</v>
      </c>
      <c r="D14" s="35"/>
      <c r="E14" s="18"/>
      <c r="F14" s="23">
        <f>+'[2]6'!V245</f>
        <v>4525904.5699999984</v>
      </c>
      <c r="G14" s="18"/>
      <c r="H14" s="18"/>
      <c r="J14" s="21" t="s">
        <v>36</v>
      </c>
      <c r="K14" s="35">
        <v>6</v>
      </c>
      <c r="M14" s="23">
        <f>-(+'[2]6'!V850+'[2]6'!V853+'[2]6'!V874+'[2]6'!V878+'[2]6'!V846+'[2]6'!V902+'[2]6'!V789+'[2]6'!V1013+'[2]6'!V1000+'[2]6'!V848+'[2]6'!V929-'[2]6'!V828+'[2]6'!V1023+'[2]6'!V849)</f>
        <v>5773965.7199999988</v>
      </c>
      <c r="N14" s="22"/>
      <c r="O14" s="28"/>
      <c r="P14" s="24"/>
      <c r="R14" s="21" t="s">
        <v>37</v>
      </c>
      <c r="T14" s="6"/>
      <c r="U14" s="23">
        <f>+'[2]6'!V1251</f>
        <v>168288284.78999999</v>
      </c>
      <c r="V14" s="14"/>
      <c r="W14" s="22"/>
      <c r="X14" s="7"/>
    </row>
    <row r="15" spans="1:28" ht="14.25" x14ac:dyDescent="0.2">
      <c r="A15" s="1" t="s">
        <v>38</v>
      </c>
      <c r="C15" s="21" t="s">
        <v>39</v>
      </c>
      <c r="D15" s="26">
        <v>4</v>
      </c>
      <c r="E15" s="18"/>
      <c r="F15" s="18">
        <f>+'[2]6'!V268-'[2]6'!V294+'[2]6'!V730</f>
        <v>977536.299999999</v>
      </c>
      <c r="G15" s="18"/>
      <c r="H15" s="18"/>
      <c r="J15" s="21" t="s">
        <v>40</v>
      </c>
      <c r="M15" s="23">
        <f>-'[2]6'!V895</f>
        <v>650867.44000000018</v>
      </c>
      <c r="P15" s="24"/>
      <c r="Q15" s="12" t="s">
        <v>41</v>
      </c>
      <c r="T15" s="6"/>
      <c r="U15" s="7"/>
      <c r="V15" s="7"/>
      <c r="W15" s="14">
        <f>+W5-W13</f>
        <v>60459045.709999979</v>
      </c>
      <c r="X15" s="7"/>
    </row>
    <row r="16" spans="1:28" ht="14.25" x14ac:dyDescent="0.2">
      <c r="C16" s="21" t="s">
        <v>42</v>
      </c>
      <c r="D16" s="37">
        <v>5</v>
      </c>
      <c r="F16" s="38">
        <f>+'[2]6'!V294+'[2]6'!V678+'[2]6'!V173</f>
        <v>4755354.08</v>
      </c>
      <c r="J16" s="21" t="s">
        <v>43</v>
      </c>
      <c r="K16" s="35">
        <v>7</v>
      </c>
      <c r="M16" s="23">
        <f>-'[2]6'!V917-'[2]6'!V920-'[2]6'!V923-'[2]6'!V930</f>
        <v>7941619.8099999996</v>
      </c>
      <c r="N16" s="22"/>
      <c r="O16" s="28"/>
      <c r="P16" s="24"/>
      <c r="R16" s="21" t="s">
        <v>44</v>
      </c>
      <c r="T16" s="6"/>
      <c r="U16" s="23">
        <f>+'[2]6'!V1263+'[2]6'!V1266</f>
        <v>18787359.929999996</v>
      </c>
      <c r="V16" s="22"/>
      <c r="W16" s="39"/>
      <c r="X16" s="15"/>
      <c r="Y16" s="40"/>
    </row>
    <row r="17" spans="2:25" ht="15" x14ac:dyDescent="0.25">
      <c r="B17" s="41" t="s">
        <v>45</v>
      </c>
      <c r="C17" s="42" t="s">
        <v>46</v>
      </c>
      <c r="D17" s="26"/>
      <c r="E17" s="43"/>
      <c r="F17" s="43"/>
      <c r="G17" s="44" t="s">
        <v>10</v>
      </c>
      <c r="H17" s="44">
        <f>SUM(F7:F16)</f>
        <v>55048598.600000001</v>
      </c>
      <c r="J17" s="21" t="s">
        <v>47</v>
      </c>
      <c r="K17" s="26"/>
      <c r="L17" s="7"/>
      <c r="M17" s="23">
        <f>-'[2]6'!V933</f>
        <v>301147.75000000116</v>
      </c>
      <c r="N17" s="7"/>
      <c r="O17" s="28"/>
      <c r="P17" s="24"/>
      <c r="R17" s="21" t="s">
        <v>48</v>
      </c>
      <c r="T17" s="6"/>
      <c r="U17" s="23">
        <f>+'[2]6'!V1271</f>
        <v>9093428.6799999997</v>
      </c>
      <c r="V17" s="14"/>
      <c r="W17" s="39"/>
      <c r="X17" s="15"/>
      <c r="Y17" s="40"/>
    </row>
    <row r="18" spans="2:25" ht="14.25" x14ac:dyDescent="0.2">
      <c r="D18" s="45"/>
      <c r="G18" s="18"/>
      <c r="H18" s="18"/>
      <c r="J18" s="21" t="s">
        <v>49</v>
      </c>
      <c r="K18" s="26"/>
      <c r="L18" s="22"/>
      <c r="M18" s="23">
        <f>-'[2]6'!V837-'[2]6'!V847-'[2]6'!V994</f>
        <v>4426656.1599999992</v>
      </c>
      <c r="N18" s="7"/>
      <c r="O18" s="28"/>
      <c r="P18" s="24"/>
      <c r="R18" s="21" t="s">
        <v>50</v>
      </c>
      <c r="T18" s="6"/>
      <c r="U18" s="23">
        <f>+'[2]6'!V1269</f>
        <v>9564.09</v>
      </c>
      <c r="V18" s="14"/>
      <c r="W18" s="39"/>
      <c r="X18" s="15"/>
      <c r="Y18" s="40"/>
    </row>
    <row r="19" spans="2:25" ht="15" x14ac:dyDescent="0.25">
      <c r="C19" s="16" t="s">
        <v>51</v>
      </c>
      <c r="D19" s="46"/>
      <c r="G19" s="18"/>
      <c r="H19" s="18"/>
      <c r="J19" s="21" t="s">
        <v>52</v>
      </c>
      <c r="K19" s="26"/>
      <c r="L19" s="22"/>
      <c r="M19" s="23">
        <f>-'[2]6'!V945</f>
        <v>1196567.27</v>
      </c>
      <c r="N19" s="22"/>
      <c r="O19" s="28"/>
      <c r="P19" s="24"/>
      <c r="R19" s="21" t="s">
        <v>53</v>
      </c>
      <c r="T19" s="6"/>
      <c r="U19" s="23">
        <f>+'[2]6'!V1283</f>
        <v>7551004.0600000005</v>
      </c>
      <c r="V19" s="22"/>
      <c r="W19" s="39"/>
      <c r="X19" s="15"/>
      <c r="Y19" s="40"/>
    </row>
    <row r="20" spans="2:25" ht="15" x14ac:dyDescent="0.25">
      <c r="C20" s="22" t="s">
        <v>54</v>
      </c>
      <c r="D20" s="47"/>
      <c r="E20" s="28"/>
      <c r="F20" s="48">
        <f>+'[2]6'!V686</f>
        <v>359999</v>
      </c>
      <c r="G20" s="18"/>
      <c r="H20" s="18"/>
      <c r="J20" s="21" t="s">
        <v>55</v>
      </c>
      <c r="K20" s="26"/>
      <c r="L20" s="7"/>
      <c r="M20" s="31">
        <f>-'[2]6'!V995</f>
        <v>123393.54000000005</v>
      </c>
      <c r="P20" s="24"/>
      <c r="R20" s="21" t="s">
        <v>56</v>
      </c>
      <c r="T20" s="6"/>
      <c r="U20" s="23">
        <f>+'[2]6'!V1298+'[2]6'!V1317+'[2]6'!V1349+'[2]6'!V1373</f>
        <v>5169846.0199999996</v>
      </c>
      <c r="V20" s="22"/>
      <c r="W20" s="39"/>
      <c r="X20" s="15"/>
      <c r="Y20" s="40"/>
    </row>
    <row r="21" spans="2:25" ht="15" x14ac:dyDescent="0.25">
      <c r="C21" s="22" t="s">
        <v>57</v>
      </c>
      <c r="D21" s="49"/>
      <c r="E21" s="23"/>
      <c r="F21" s="48">
        <f>+'[2]6'!V692</f>
        <v>499974.88000000035</v>
      </c>
      <c r="G21" s="18"/>
      <c r="H21" s="18"/>
      <c r="J21" s="25" t="s">
        <v>58</v>
      </c>
      <c r="K21" s="26"/>
      <c r="M21" s="23"/>
      <c r="N21" s="50" t="s">
        <v>10</v>
      </c>
      <c r="O21" s="50">
        <f>SUM(M7:M20)</f>
        <v>81329264.420000017</v>
      </c>
      <c r="P21" s="24"/>
      <c r="R21" s="21" t="s">
        <v>59</v>
      </c>
      <c r="T21" s="6"/>
      <c r="U21" s="23">
        <f>+'[2]6'!V1445</f>
        <v>1310590.81</v>
      </c>
      <c r="V21" s="22"/>
      <c r="W21" s="39"/>
      <c r="X21" s="15"/>
      <c r="Y21" s="40"/>
    </row>
    <row r="22" spans="2:25" ht="14.25" x14ac:dyDescent="0.2">
      <c r="C22" s="22" t="s">
        <v>60</v>
      </c>
      <c r="D22" s="51"/>
      <c r="E22" s="28"/>
      <c r="F22" s="48">
        <f>+'[2]6'!V744+'[2]6'!V723</f>
        <v>565393.26</v>
      </c>
      <c r="K22" s="45"/>
      <c r="M22" s="7"/>
      <c r="N22" s="22"/>
      <c r="O22" s="28"/>
      <c r="P22" s="24"/>
      <c r="R22" s="21" t="s">
        <v>61</v>
      </c>
      <c r="T22" s="6"/>
      <c r="U22" s="23">
        <f>+'[2]6'!V1410+'[2]6'!V1428</f>
        <v>879146.18</v>
      </c>
      <c r="Y22" s="40"/>
    </row>
    <row r="23" spans="2:25" ht="15" x14ac:dyDescent="0.25">
      <c r="C23" s="22" t="s">
        <v>62</v>
      </c>
      <c r="D23" s="52">
        <v>3</v>
      </c>
      <c r="E23" s="28"/>
      <c r="F23" s="48">
        <f>+'[2]6'!V749</f>
        <v>221977.30000000005</v>
      </c>
      <c r="G23" s="18"/>
      <c r="H23" s="18"/>
      <c r="J23" s="20" t="s">
        <v>63</v>
      </c>
      <c r="K23" s="53"/>
      <c r="M23" s="28"/>
      <c r="N23" s="22"/>
      <c r="O23" s="28"/>
      <c r="P23" s="24"/>
      <c r="R23" s="21" t="s">
        <v>64</v>
      </c>
      <c r="T23" s="6"/>
      <c r="U23" s="23">
        <f>+'[2]6'!V1286</f>
        <v>1307683.2899999998</v>
      </c>
      <c r="V23" s="7"/>
      <c r="W23" s="7"/>
      <c r="X23" s="15"/>
      <c r="Y23" s="40"/>
    </row>
    <row r="24" spans="2:25" ht="15" x14ac:dyDescent="0.25">
      <c r="B24" s="25"/>
      <c r="C24" s="22" t="s">
        <v>65</v>
      </c>
      <c r="D24" s="52"/>
      <c r="E24" s="28"/>
      <c r="F24" s="48">
        <f>+'[2]6'!V683</f>
        <v>0</v>
      </c>
      <c r="G24" s="18"/>
      <c r="H24" s="18"/>
      <c r="J24" s="21" t="s">
        <v>66</v>
      </c>
      <c r="K24" s="26"/>
      <c r="L24" s="22"/>
      <c r="M24" s="23">
        <f>-'[2]6'!V954</f>
        <v>19454743.809999999</v>
      </c>
      <c r="N24" s="22"/>
      <c r="O24" s="28"/>
      <c r="P24" s="24"/>
      <c r="R24" s="21" t="s">
        <v>67</v>
      </c>
      <c r="T24" s="6"/>
      <c r="U24" s="23">
        <f>'[2]6'!V1464</f>
        <v>2207161.19</v>
      </c>
      <c r="V24" s="22"/>
      <c r="W24" s="39"/>
      <c r="X24" s="15"/>
      <c r="Y24" s="40"/>
    </row>
    <row r="25" spans="2:25" ht="14.25" customHeight="1" x14ac:dyDescent="0.2">
      <c r="C25" s="22" t="s">
        <v>68</v>
      </c>
      <c r="D25" s="52"/>
      <c r="E25" s="23"/>
      <c r="F25" s="23">
        <f>+'[2]6'!V540+'[2]6'!V558</f>
        <v>10227279.41</v>
      </c>
      <c r="J25" s="21" t="s">
        <v>69</v>
      </c>
      <c r="K25" s="26"/>
      <c r="L25" s="22"/>
      <c r="M25" s="23">
        <f>-'[2]6'!V934</f>
        <v>38047.9</v>
      </c>
      <c r="N25" s="22"/>
      <c r="O25" s="28"/>
      <c r="P25" s="24"/>
      <c r="R25" s="21" t="s">
        <v>70</v>
      </c>
      <c r="T25" s="6"/>
      <c r="U25" s="23">
        <f>'[2]6'!V1475</f>
        <v>0</v>
      </c>
      <c r="V25" s="22"/>
      <c r="W25" s="39"/>
      <c r="X25" s="15"/>
      <c r="Y25" s="40"/>
    </row>
    <row r="26" spans="2:25" ht="15" x14ac:dyDescent="0.25">
      <c r="B26" s="25"/>
      <c r="C26" s="22" t="s">
        <v>71</v>
      </c>
      <c r="F26" s="23">
        <f>+'[2]6'!V575</f>
        <v>-1793498.2600000007</v>
      </c>
      <c r="J26" s="21" t="s">
        <v>72</v>
      </c>
      <c r="K26" s="26"/>
      <c r="L26" s="7"/>
      <c r="M26" s="48">
        <f>-'[2]6'!V1027</f>
        <v>14179967.249999998</v>
      </c>
      <c r="N26" s="22"/>
      <c r="O26" s="23"/>
      <c r="P26" s="24"/>
      <c r="R26" s="21" t="s">
        <v>73</v>
      </c>
      <c r="T26" s="6"/>
      <c r="U26" s="31">
        <f>+'[2]6'!V1473</f>
        <v>171682.61</v>
      </c>
      <c r="V26" s="22"/>
      <c r="W26" s="39"/>
      <c r="X26" s="15"/>
      <c r="Y26" s="40"/>
    </row>
    <row r="27" spans="2:25" ht="14.25" x14ac:dyDescent="0.2">
      <c r="C27" s="22" t="s">
        <v>74</v>
      </c>
      <c r="D27" s="52"/>
      <c r="E27" s="23"/>
      <c r="F27" s="23">
        <f>+'[2]6'!V307+'[2]6'!V617</f>
        <v>158538932.88999993</v>
      </c>
      <c r="G27" s="18"/>
      <c r="H27" s="18"/>
      <c r="I27" s="3"/>
      <c r="J27" s="21" t="s">
        <v>75</v>
      </c>
      <c r="K27" s="26"/>
      <c r="M27" s="23">
        <f>-'[2]6'!V981-'[2]6'!V990</f>
        <v>3251186.1699999981</v>
      </c>
      <c r="N27" s="22"/>
      <c r="O27" s="28"/>
      <c r="P27" s="24"/>
      <c r="R27" s="21"/>
      <c r="T27" s="6"/>
      <c r="U27" s="23"/>
      <c r="V27" s="22"/>
      <c r="W27" s="39"/>
      <c r="X27" s="7"/>
    </row>
    <row r="28" spans="2:25" ht="14.25" x14ac:dyDescent="0.2">
      <c r="C28" s="22" t="s">
        <v>76</v>
      </c>
      <c r="D28" s="52"/>
      <c r="E28" s="23"/>
      <c r="F28" s="23">
        <f>+'[2]6'!V364</f>
        <v>-65510468.850000001</v>
      </c>
      <c r="J28" s="21" t="s">
        <v>40</v>
      </c>
      <c r="K28" s="26"/>
      <c r="M28" s="23">
        <f>-'[2]6'!V964</f>
        <v>8243603.5999999978</v>
      </c>
      <c r="P28" s="24"/>
      <c r="Q28" s="12" t="s">
        <v>77</v>
      </c>
      <c r="R28" s="21"/>
      <c r="T28" s="6"/>
      <c r="U28" s="22"/>
      <c r="V28" s="22"/>
      <c r="W28" s="31">
        <f>SUM(U16:U27)</f>
        <v>46487466.859999999</v>
      </c>
      <c r="X28" s="7"/>
    </row>
    <row r="29" spans="2:25" ht="14.25" x14ac:dyDescent="0.2">
      <c r="C29" s="22" t="s">
        <v>78</v>
      </c>
      <c r="D29" s="49"/>
      <c r="E29" s="23"/>
      <c r="F29" s="23">
        <f>+'[2]6'!V675-'[2]6'!V678</f>
        <v>3853037.8</v>
      </c>
      <c r="G29" s="18"/>
      <c r="J29" s="21" t="s">
        <v>79</v>
      </c>
      <c r="K29" s="26"/>
      <c r="L29" s="22"/>
      <c r="M29" s="31">
        <f>-'[2]6'!V967</f>
        <v>6567563.1400000015</v>
      </c>
      <c r="O29" s="28"/>
      <c r="P29" s="24"/>
      <c r="Q29" s="12" t="s">
        <v>80</v>
      </c>
      <c r="R29" s="21"/>
      <c r="T29" s="6"/>
      <c r="U29" s="54"/>
      <c r="V29" s="14"/>
      <c r="W29" s="14">
        <f>+W15-W28</f>
        <v>13971578.849999979</v>
      </c>
      <c r="X29" s="55"/>
    </row>
    <row r="30" spans="2:25" ht="15" x14ac:dyDescent="0.25">
      <c r="C30" s="22" t="s">
        <v>81</v>
      </c>
      <c r="D30" s="49"/>
      <c r="E30" s="23"/>
      <c r="F30" s="23">
        <f>+'[2]6'!V708+'[2]6'!V713</f>
        <v>16509543.239999998</v>
      </c>
      <c r="G30" s="18"/>
      <c r="H30" s="18"/>
      <c r="J30" s="25" t="s">
        <v>82</v>
      </c>
      <c r="K30" s="45"/>
      <c r="M30" s="7"/>
      <c r="N30" s="50" t="s">
        <v>10</v>
      </c>
      <c r="O30" s="56">
        <f>SUM(M24:M29)</f>
        <v>51735111.86999999</v>
      </c>
      <c r="P30" s="24"/>
      <c r="X30" s="7"/>
    </row>
    <row r="31" spans="2:25" ht="15" x14ac:dyDescent="0.25">
      <c r="C31" s="22" t="s">
        <v>59</v>
      </c>
      <c r="D31" s="47"/>
      <c r="E31" s="28"/>
      <c r="F31" s="23">
        <f>+'[2]6'!V709+'[2]6'!V714</f>
        <v>-11031848.980000004</v>
      </c>
      <c r="G31" s="18"/>
      <c r="I31" s="25"/>
      <c r="J31" s="25" t="s">
        <v>83</v>
      </c>
      <c r="K31" s="45"/>
      <c r="M31" s="7"/>
      <c r="N31" s="50" t="s">
        <v>10</v>
      </c>
      <c r="O31" s="50">
        <f>+O30+O21</f>
        <v>133064376.29000001</v>
      </c>
      <c r="P31" s="24"/>
      <c r="R31" s="21" t="s">
        <v>31</v>
      </c>
      <c r="T31" s="6"/>
      <c r="U31" s="22"/>
      <c r="V31" s="22"/>
      <c r="W31" s="22"/>
      <c r="X31" s="7"/>
    </row>
    <row r="32" spans="2:25" ht="14.25" x14ac:dyDescent="0.2">
      <c r="B32" s="21"/>
      <c r="C32" s="21" t="s">
        <v>84</v>
      </c>
      <c r="D32" s="26"/>
      <c r="E32" s="1"/>
      <c r="F32" s="23">
        <f>+'[2]6'!V761</f>
        <v>3777863.5</v>
      </c>
      <c r="G32" s="18"/>
      <c r="H32" s="18"/>
      <c r="P32" s="24"/>
      <c r="Q32" s="12" t="s">
        <v>85</v>
      </c>
      <c r="R32" s="21"/>
      <c r="T32" s="6"/>
      <c r="U32" s="22"/>
      <c r="V32" s="22" t="s">
        <v>10</v>
      </c>
      <c r="W32" s="23">
        <f>SUM(U33:U33)</f>
        <v>2642270.9699999997</v>
      </c>
      <c r="X32" s="7"/>
    </row>
    <row r="33" spans="2:27" ht="15" x14ac:dyDescent="0.25">
      <c r="C33" s="21" t="s">
        <v>86</v>
      </c>
      <c r="D33" s="45"/>
      <c r="F33" s="31">
        <f>+'[2]6'!V753-'[2]6'!V756</f>
        <v>0</v>
      </c>
      <c r="I33" s="25"/>
      <c r="J33" s="20" t="s">
        <v>87</v>
      </c>
      <c r="K33" s="53"/>
      <c r="L33" s="21"/>
      <c r="M33" s="23"/>
      <c r="N33" s="7"/>
      <c r="P33" s="24"/>
      <c r="R33" s="21" t="s">
        <v>88</v>
      </c>
      <c r="T33" s="6"/>
      <c r="U33" s="23">
        <f>'[2]6'!V1456</f>
        <v>2642270.9699999997</v>
      </c>
      <c r="V33" s="14"/>
      <c r="W33" s="22"/>
      <c r="X33" s="7"/>
    </row>
    <row r="34" spans="2:27" ht="15" x14ac:dyDescent="0.25">
      <c r="B34" s="12"/>
      <c r="C34" s="25" t="s">
        <v>89</v>
      </c>
      <c r="D34" s="26"/>
      <c r="E34" s="18"/>
      <c r="G34" s="44" t="s">
        <v>10</v>
      </c>
      <c r="H34" s="57">
        <f>SUM(F20:F33)</f>
        <v>116218185.18999992</v>
      </c>
      <c r="J34" s="21" t="s">
        <v>90</v>
      </c>
      <c r="K34" s="26"/>
      <c r="L34" s="21"/>
      <c r="M34" s="23">
        <f>-'[2]6'!V1042</f>
        <v>9000000</v>
      </c>
      <c r="N34" s="7"/>
      <c r="O34" s="28"/>
      <c r="P34" s="24"/>
      <c r="R34" s="21" t="s">
        <v>91</v>
      </c>
      <c r="T34" s="6"/>
      <c r="U34" s="22"/>
      <c r="V34" s="22"/>
      <c r="W34" s="22"/>
      <c r="X34" s="7"/>
    </row>
    <row r="35" spans="2:27" ht="15" x14ac:dyDescent="0.25">
      <c r="I35" s="44"/>
      <c r="J35" s="21" t="s">
        <v>92</v>
      </c>
      <c r="K35" s="26"/>
      <c r="L35" s="21"/>
      <c r="M35" s="31">
        <f>-'[2]6'!V1044</f>
        <v>3282292</v>
      </c>
      <c r="N35" s="22"/>
      <c r="O35" s="28"/>
      <c r="P35" s="24"/>
      <c r="Q35" s="12" t="s">
        <v>93</v>
      </c>
      <c r="R35" s="21"/>
      <c r="T35" s="6"/>
      <c r="U35" s="22"/>
      <c r="V35" s="22"/>
      <c r="W35" s="23">
        <f>SUM(U36:U37)</f>
        <v>1785633.61</v>
      </c>
      <c r="X35" s="7"/>
    </row>
    <row r="36" spans="2:27" ht="14.25" x14ac:dyDescent="0.2">
      <c r="B36" s="12"/>
      <c r="J36" s="21" t="s">
        <v>94</v>
      </c>
      <c r="K36" s="45"/>
      <c r="M36" s="7"/>
      <c r="N36" s="22"/>
      <c r="O36" s="23">
        <f>SUM(M34:M35)</f>
        <v>12282292</v>
      </c>
      <c r="P36" s="24"/>
      <c r="R36" s="21" t="s">
        <v>95</v>
      </c>
      <c r="T36" s="58">
        <v>9</v>
      </c>
      <c r="U36" s="23">
        <f>-'[2]6'!V1212-'[2]6'!V1217</f>
        <v>731054.33000000007</v>
      </c>
      <c r="V36" s="22"/>
      <c r="W36" s="22"/>
      <c r="X36" s="7"/>
    </row>
    <row r="37" spans="2:27" ht="14.25" x14ac:dyDescent="0.2">
      <c r="B37" s="12"/>
      <c r="J37" s="22" t="s">
        <v>96</v>
      </c>
      <c r="K37" s="52"/>
      <c r="L37" s="7"/>
      <c r="M37" s="7"/>
      <c r="N37" s="7"/>
      <c r="O37" s="48">
        <f>-'[2]6'!V1055</f>
        <v>0</v>
      </c>
      <c r="P37" s="24"/>
      <c r="Q37" s="40"/>
      <c r="R37" s="21" t="s">
        <v>97</v>
      </c>
      <c r="T37" s="59">
        <v>10</v>
      </c>
      <c r="U37" s="31">
        <f>-'[2]6'!V1223-'[2]6'!V1220</f>
        <v>1054579.28</v>
      </c>
      <c r="V37" s="7"/>
      <c r="W37" s="7"/>
      <c r="X37" s="7"/>
      <c r="Y37" s="60"/>
    </row>
    <row r="38" spans="2:27" ht="14.25" x14ac:dyDescent="0.2">
      <c r="B38" s="12"/>
      <c r="J38" s="22" t="s">
        <v>98</v>
      </c>
      <c r="K38" s="49"/>
      <c r="L38" s="7"/>
      <c r="M38" s="7"/>
      <c r="N38" s="22"/>
      <c r="O38" s="48">
        <f>-'[2]6'!V1050</f>
        <v>0</v>
      </c>
      <c r="P38" s="24"/>
      <c r="R38" s="21"/>
      <c r="T38" s="6"/>
      <c r="U38" s="7"/>
      <c r="V38" s="22"/>
      <c r="W38" s="22"/>
      <c r="X38" s="7"/>
      <c r="Y38" s="61"/>
    </row>
    <row r="39" spans="2:27" ht="14.25" x14ac:dyDescent="0.2">
      <c r="G39" s="18"/>
      <c r="H39" s="18"/>
      <c r="I39" s="21"/>
      <c r="J39" s="21" t="s">
        <v>99</v>
      </c>
      <c r="O39" s="62">
        <f>-'[2]6'!V1089</f>
        <v>-1128877.3700000001</v>
      </c>
      <c r="P39" s="24"/>
      <c r="Q39" s="12" t="s">
        <v>100</v>
      </c>
      <c r="R39" s="21"/>
      <c r="T39" s="6"/>
      <c r="U39" s="14"/>
      <c r="V39" s="14" t="s">
        <v>10</v>
      </c>
      <c r="W39" s="54">
        <f>+W29-W32+W35</f>
        <v>13114941.48999998</v>
      </c>
      <c r="X39" s="7"/>
      <c r="Y39" s="63"/>
    </row>
    <row r="40" spans="2:27" ht="15" x14ac:dyDescent="0.25">
      <c r="B40" s="25"/>
      <c r="I40" s="12"/>
      <c r="J40" s="21" t="s">
        <v>101</v>
      </c>
      <c r="K40" s="26"/>
      <c r="L40" s="21"/>
      <c r="M40" s="7"/>
      <c r="N40" s="22"/>
      <c r="O40" s="48">
        <f>-'[2]6'!V1051</f>
        <v>7018452.5700000003</v>
      </c>
      <c r="P40" s="24"/>
      <c r="R40" s="25" t="s">
        <v>102</v>
      </c>
      <c r="T40" s="6"/>
      <c r="U40" s="14"/>
      <c r="V40" s="14"/>
      <c r="W40" s="22"/>
      <c r="X40" s="7"/>
      <c r="Y40" s="61"/>
    </row>
    <row r="41" spans="2:27" ht="14.25" x14ac:dyDescent="0.2">
      <c r="B41" s="12"/>
      <c r="J41" s="21" t="s">
        <v>103</v>
      </c>
      <c r="K41" s="26"/>
      <c r="L41" s="21"/>
      <c r="M41" s="7"/>
      <c r="N41" s="7"/>
      <c r="O41" s="48">
        <f>-(+'[2]6'!I1048+'[2]6'!I1050)-'[2]6'!O1048</f>
        <v>11619579.439999999</v>
      </c>
      <c r="P41" s="24"/>
      <c r="R41" s="21" t="s">
        <v>104</v>
      </c>
      <c r="T41" s="6"/>
      <c r="U41" s="14"/>
      <c r="V41" s="14"/>
      <c r="W41" s="23">
        <f>+'[2]6'!V1481</f>
        <v>5798760.6099999994</v>
      </c>
      <c r="X41" s="15"/>
      <c r="Y41" s="64"/>
    </row>
    <row r="42" spans="2:27" ht="14.25" x14ac:dyDescent="0.2">
      <c r="J42" s="21" t="s">
        <v>105</v>
      </c>
      <c r="K42" s="26"/>
      <c r="L42" s="21"/>
      <c r="M42" s="7"/>
      <c r="O42" s="31">
        <f>+W44</f>
        <v>8410960.8599999808</v>
      </c>
      <c r="P42" s="24"/>
      <c r="R42" s="21" t="s">
        <v>106</v>
      </c>
      <c r="T42" s="6"/>
      <c r="U42" s="22"/>
      <c r="V42" s="22"/>
      <c r="W42" s="23">
        <f>+'[2]6'!V1482</f>
        <v>-1735997.62</v>
      </c>
      <c r="X42" s="15"/>
      <c r="Y42" s="65"/>
    </row>
    <row r="43" spans="2:27" ht="15" x14ac:dyDescent="0.25">
      <c r="I43" s="66"/>
      <c r="J43" s="25" t="s">
        <v>107</v>
      </c>
      <c r="K43" s="53"/>
      <c r="L43" s="21"/>
      <c r="M43" s="22"/>
      <c r="N43" s="50" t="s">
        <v>10</v>
      </c>
      <c r="O43" s="50">
        <f>SUM(O36:O42)</f>
        <v>38202407.499999985</v>
      </c>
      <c r="P43" s="24"/>
      <c r="R43" s="21" t="s">
        <v>108</v>
      </c>
      <c r="T43" s="6"/>
      <c r="U43" s="22"/>
      <c r="V43" s="22"/>
      <c r="W43" s="23">
        <f>+'[2]6'!V1476</f>
        <v>641217.6399999999</v>
      </c>
      <c r="X43" s="7"/>
    </row>
    <row r="44" spans="2:27" ht="15.75" thickBot="1" x14ac:dyDescent="0.3">
      <c r="C44" s="67" t="s">
        <v>109</v>
      </c>
      <c r="D44" s="68"/>
      <c r="G44" s="44" t="s">
        <v>10</v>
      </c>
      <c r="H44" s="69">
        <f>SUM(H5:H37)</f>
        <v>171266783.78999993</v>
      </c>
      <c r="I44" s="66"/>
      <c r="J44" s="67" t="s">
        <v>110</v>
      </c>
      <c r="K44" s="45"/>
      <c r="M44" s="7"/>
      <c r="N44" s="70" t="s">
        <v>10</v>
      </c>
      <c r="O44" s="71">
        <f>+O43+O30+O21</f>
        <v>171266783.78999999</v>
      </c>
      <c r="Q44" s="12" t="s">
        <v>111</v>
      </c>
      <c r="U44" s="22"/>
      <c r="V44" s="70" t="s">
        <v>10</v>
      </c>
      <c r="W44" s="72">
        <f>+W39-W41-W42-W43</f>
        <v>8410960.8599999808</v>
      </c>
      <c r="X44" s="7"/>
    </row>
    <row r="45" spans="2:27" ht="15" customHeight="1" thickTop="1" x14ac:dyDescent="0.2">
      <c r="C45" s="73"/>
      <c r="D45" s="74"/>
      <c r="E45" s="75"/>
      <c r="F45" s="75"/>
      <c r="G45" s="76"/>
      <c r="K45" s="77"/>
      <c r="L45" s="12"/>
      <c r="M45" s="78"/>
      <c r="X45" s="79"/>
    </row>
    <row r="46" spans="2:27" ht="15" customHeight="1" x14ac:dyDescent="0.2">
      <c r="C46" s="80"/>
      <c r="D46" s="81"/>
      <c r="G46" s="18"/>
      <c r="H46" s="76"/>
      <c r="X46" s="82"/>
      <c r="Y46" s="83"/>
      <c r="Z46" s="84"/>
      <c r="AA46" s="85"/>
    </row>
    <row r="47" spans="2:27" ht="15.75" customHeight="1" x14ac:dyDescent="0.25">
      <c r="G47" s="1"/>
      <c r="H47" s="76"/>
      <c r="I47" s="86"/>
      <c r="K47" s="87"/>
      <c r="X47" s="28"/>
    </row>
    <row r="48" spans="2:27" x14ac:dyDescent="0.2">
      <c r="P48" s="88"/>
      <c r="R48" s="2"/>
      <c r="U48" s="7"/>
      <c r="V48" s="7"/>
      <c r="W48" s="24"/>
      <c r="X48" s="7"/>
      <c r="Y48" s="83"/>
    </row>
    <row r="49" spans="3:24" x14ac:dyDescent="0.2">
      <c r="O49" s="28"/>
      <c r="U49" s="7"/>
      <c r="V49" s="89"/>
      <c r="W49" s="7"/>
      <c r="X49" s="7"/>
    </row>
    <row r="50" spans="3:24" x14ac:dyDescent="0.2">
      <c r="U50" s="7"/>
      <c r="V50" s="7"/>
      <c r="W50" s="7"/>
      <c r="X50" s="7"/>
    </row>
    <row r="51" spans="3:24" x14ac:dyDescent="0.2">
      <c r="P51" s="24"/>
      <c r="U51" s="7"/>
      <c r="V51" s="7"/>
      <c r="W51" s="7"/>
      <c r="X51" s="7"/>
    </row>
    <row r="53" spans="3:24" ht="15" x14ac:dyDescent="0.25">
      <c r="C53" s="90" t="s">
        <v>112</v>
      </c>
      <c r="D53" s="90"/>
      <c r="H53" s="86" t="s">
        <v>113</v>
      </c>
      <c r="I53" s="91"/>
      <c r="K53" s="87"/>
      <c r="L53" s="92"/>
      <c r="M53" s="90" t="s">
        <v>114</v>
      </c>
      <c r="Q53" s="108" t="s">
        <v>112</v>
      </c>
      <c r="R53" s="108"/>
      <c r="S53" s="108"/>
      <c r="T53" s="108"/>
      <c r="U53" s="108" t="s">
        <v>113</v>
      </c>
      <c r="V53" s="108"/>
      <c r="W53" s="108"/>
    </row>
    <row r="54" spans="3:24" ht="15" x14ac:dyDescent="0.25">
      <c r="C54" s="111" t="s">
        <v>115</v>
      </c>
      <c r="D54" s="111"/>
      <c r="E54" s="91"/>
      <c r="H54" s="91" t="s">
        <v>116</v>
      </c>
      <c r="J54" s="86"/>
      <c r="M54" s="93" t="s">
        <v>117</v>
      </c>
      <c r="N54" s="90"/>
      <c r="O54" s="90"/>
      <c r="Q54" s="111" t="s">
        <v>118</v>
      </c>
      <c r="R54" s="111"/>
      <c r="S54" s="112"/>
      <c r="T54" s="113"/>
      <c r="U54" s="114" t="s">
        <v>119</v>
      </c>
      <c r="V54" s="114"/>
      <c r="W54" s="114"/>
    </row>
    <row r="55" spans="3:24" ht="14.25" x14ac:dyDescent="0.2">
      <c r="E55" s="94"/>
      <c r="J55" s="91"/>
      <c r="N55" s="93"/>
      <c r="O55" s="93"/>
    </row>
    <row r="56" spans="3:24" ht="14.25" x14ac:dyDescent="0.2">
      <c r="E56" s="94"/>
      <c r="H56" s="76"/>
      <c r="I56" s="95"/>
      <c r="K56" s="96"/>
      <c r="L56" s="96"/>
    </row>
    <row r="57" spans="3:24" ht="15" x14ac:dyDescent="0.25">
      <c r="H57" s="76"/>
      <c r="N57" s="96"/>
      <c r="O57" s="90"/>
    </row>
    <row r="58" spans="3:24" ht="15" x14ac:dyDescent="0.25">
      <c r="Q58" s="108" t="s">
        <v>114</v>
      </c>
      <c r="R58" s="108"/>
      <c r="S58" s="108"/>
      <c r="T58" s="108"/>
      <c r="U58" s="108"/>
      <c r="V58" s="108"/>
      <c r="W58" s="108"/>
    </row>
    <row r="59" spans="3:24" ht="14.25" customHeight="1" x14ac:dyDescent="0.2">
      <c r="O59" s="61"/>
      <c r="Q59" s="109" t="s">
        <v>117</v>
      </c>
      <c r="R59" s="109"/>
      <c r="S59" s="109"/>
      <c r="T59" s="109"/>
      <c r="U59" s="109"/>
      <c r="V59" s="109"/>
      <c r="W59" s="109"/>
    </row>
    <row r="60" spans="3:24" ht="25.5" hidden="1" customHeight="1" x14ac:dyDescent="0.25">
      <c r="O60" s="61"/>
      <c r="Q60" s="90" t="str">
        <f>+C53</f>
        <v>Carolina Alexandra Quintero Gil</v>
      </c>
      <c r="U60" s="97"/>
    </row>
    <row r="61" spans="3:24" ht="13.5" hidden="1" customHeight="1" x14ac:dyDescent="0.2">
      <c r="O61" s="61"/>
      <c r="Q61" s="98" t="str">
        <f>+C54</f>
        <v>Gerente General</v>
      </c>
      <c r="S61" s="1" t="s">
        <v>38</v>
      </c>
      <c r="T61" s="99" t="s">
        <v>38</v>
      </c>
      <c r="U61" s="95"/>
    </row>
    <row r="62" spans="3:24" ht="15" hidden="1" customHeight="1" x14ac:dyDescent="0.2">
      <c r="O62" s="61"/>
    </row>
    <row r="63" spans="3:24" x14ac:dyDescent="0.2">
      <c r="H63" s="1"/>
      <c r="O63" s="3"/>
    </row>
    <row r="64" spans="3:24" ht="14.25" x14ac:dyDescent="0.2">
      <c r="H64" s="100"/>
      <c r="O64" s="3"/>
    </row>
    <row r="65" spans="15:15" x14ac:dyDescent="0.2">
      <c r="O65" s="61"/>
    </row>
    <row r="66" spans="15:15" x14ac:dyDescent="0.2">
      <c r="O66" s="61"/>
    </row>
    <row r="67" spans="15:15" ht="15.75" customHeight="1" x14ac:dyDescent="0.2">
      <c r="O67" s="3"/>
    </row>
    <row r="68" spans="15:15" x14ac:dyDescent="0.2">
      <c r="O68" s="61"/>
    </row>
    <row r="69" spans="15:15" ht="15" customHeight="1" x14ac:dyDescent="0.2">
      <c r="O69" s="3"/>
    </row>
    <row r="70" spans="15:15" x14ac:dyDescent="0.2">
      <c r="O70" s="61"/>
    </row>
    <row r="71" spans="15:15" x14ac:dyDescent="0.2">
      <c r="O71" s="61"/>
    </row>
    <row r="72" spans="15:15" x14ac:dyDescent="0.2">
      <c r="O72" s="61"/>
    </row>
    <row r="73" spans="15:15" x14ac:dyDescent="0.2">
      <c r="O73" s="61"/>
    </row>
    <row r="74" spans="15:15" x14ac:dyDescent="0.2">
      <c r="O74" s="3"/>
    </row>
    <row r="75" spans="15:15" x14ac:dyDescent="0.2">
      <c r="O75" s="3"/>
    </row>
    <row r="76" spans="15:15" x14ac:dyDescent="0.2">
      <c r="O76" s="61"/>
    </row>
    <row r="77" spans="15:15" x14ac:dyDescent="0.2">
      <c r="O77" s="3"/>
    </row>
    <row r="78" spans="15:15" x14ac:dyDescent="0.2">
      <c r="O78" s="3"/>
    </row>
    <row r="79" spans="15:15" x14ac:dyDescent="0.2">
      <c r="O79" s="61"/>
    </row>
    <row r="80" spans="15:15" x14ac:dyDescent="0.2">
      <c r="O80" s="3"/>
    </row>
    <row r="81" spans="2:15" x14ac:dyDescent="0.2">
      <c r="O81" s="3"/>
    </row>
    <row r="82" spans="2:15" x14ac:dyDescent="0.2">
      <c r="O82" s="3"/>
    </row>
    <row r="83" spans="2:15" x14ac:dyDescent="0.2">
      <c r="O83" s="3"/>
    </row>
    <row r="84" spans="2:15" x14ac:dyDescent="0.2">
      <c r="O84" s="61"/>
    </row>
    <row r="85" spans="2:15" x14ac:dyDescent="0.2">
      <c r="O85" s="3"/>
    </row>
    <row r="86" spans="2:15" x14ac:dyDescent="0.2">
      <c r="O86" s="3"/>
    </row>
    <row r="87" spans="2:15" ht="14.25" x14ac:dyDescent="0.2">
      <c r="C87" s="21"/>
      <c r="D87" s="101"/>
      <c r="O87" s="3"/>
    </row>
    <row r="88" spans="2:15" x14ac:dyDescent="0.2">
      <c r="O88" s="3"/>
    </row>
    <row r="89" spans="2:15" x14ac:dyDescent="0.2">
      <c r="O89" s="3"/>
    </row>
    <row r="90" spans="2:15" x14ac:dyDescent="0.2">
      <c r="O90" s="61"/>
    </row>
    <row r="91" spans="2:15" x14ac:dyDescent="0.2">
      <c r="B91" s="3" t="s">
        <v>120</v>
      </c>
      <c r="O91" s="61"/>
    </row>
    <row r="92" spans="2:15" x14ac:dyDescent="0.2">
      <c r="B92" s="1" t="s">
        <v>121</v>
      </c>
      <c r="O92" s="3"/>
    </row>
    <row r="93" spans="2:15" x14ac:dyDescent="0.2">
      <c r="B93" s="3" t="s">
        <v>122</v>
      </c>
      <c r="O93" s="3"/>
    </row>
    <row r="94" spans="2:15" x14ac:dyDescent="0.2">
      <c r="B94" s="3" t="s">
        <v>123</v>
      </c>
      <c r="O94" s="3"/>
    </row>
    <row r="95" spans="2:15" x14ac:dyDescent="0.2">
      <c r="B95" s="1" t="s">
        <v>124</v>
      </c>
      <c r="C95" s="102"/>
      <c r="D95" s="103"/>
      <c r="O95" s="3"/>
    </row>
    <row r="96" spans="2:15" x14ac:dyDescent="0.2">
      <c r="B96" s="1" t="s">
        <v>125</v>
      </c>
      <c r="O96" s="61"/>
    </row>
    <row r="97" spans="2:15" x14ac:dyDescent="0.2">
      <c r="B97" s="102" t="s">
        <v>126</v>
      </c>
      <c r="O97" s="3"/>
    </row>
    <row r="98" spans="2:15" x14ac:dyDescent="0.2">
      <c r="B98" s="102" t="s">
        <v>127</v>
      </c>
      <c r="O98" s="61"/>
    </row>
    <row r="99" spans="2:15" x14ac:dyDescent="0.2">
      <c r="B99" s="1" t="s">
        <v>128</v>
      </c>
      <c r="O99" s="3"/>
    </row>
    <row r="100" spans="2:15" x14ac:dyDescent="0.2">
      <c r="B100" s="1" t="s">
        <v>129</v>
      </c>
      <c r="F100" s="5" t="s">
        <v>130</v>
      </c>
      <c r="O100" s="61"/>
    </row>
    <row r="101" spans="2:15" x14ac:dyDescent="0.2">
      <c r="B101" s="1" t="s">
        <v>131</v>
      </c>
      <c r="O101" s="61"/>
    </row>
    <row r="102" spans="2:15" x14ac:dyDescent="0.2">
      <c r="B102" s="1" t="s">
        <v>132</v>
      </c>
      <c r="O102" s="61"/>
    </row>
    <row r="103" spans="2:15" x14ac:dyDescent="0.2">
      <c r="B103" s="3" t="s">
        <v>133</v>
      </c>
      <c r="O103" s="3"/>
    </row>
    <row r="104" spans="2:15" x14ac:dyDescent="0.2">
      <c r="B104" s="3" t="s">
        <v>134</v>
      </c>
      <c r="O104" s="61"/>
    </row>
    <row r="105" spans="2:15" x14ac:dyDescent="0.2">
      <c r="B105" s="102" t="s">
        <v>135</v>
      </c>
      <c r="O105" s="61"/>
    </row>
    <row r="106" spans="2:15" x14ac:dyDescent="0.2">
      <c r="B106" s="102" t="s">
        <v>136</v>
      </c>
      <c r="O106" s="61"/>
    </row>
    <row r="107" spans="2:15" x14ac:dyDescent="0.2">
      <c r="B107" s="1" t="s">
        <v>137</v>
      </c>
      <c r="O107" s="61"/>
    </row>
    <row r="108" spans="2:15" x14ac:dyDescent="0.2">
      <c r="B108" s="1" t="s">
        <v>138</v>
      </c>
      <c r="O108" s="61"/>
    </row>
    <row r="109" spans="2:15" x14ac:dyDescent="0.2">
      <c r="B109" s="1" t="s">
        <v>139</v>
      </c>
      <c r="F109" s="104" t="s">
        <v>140</v>
      </c>
      <c r="O109" s="61"/>
    </row>
    <row r="110" spans="2:15" x14ac:dyDescent="0.2">
      <c r="B110" s="1" t="s">
        <v>141</v>
      </c>
      <c r="F110" s="3" t="s">
        <v>142</v>
      </c>
      <c r="O110" s="61"/>
    </row>
    <row r="111" spans="2:15" x14ac:dyDescent="0.2">
      <c r="B111" s="1" t="s">
        <v>143</v>
      </c>
      <c r="F111" s="3" t="s">
        <v>144</v>
      </c>
      <c r="O111" s="3"/>
    </row>
    <row r="112" spans="2:15" x14ac:dyDescent="0.2">
      <c r="B112" s="104" t="s">
        <v>140</v>
      </c>
      <c r="F112" s="1" t="s">
        <v>145</v>
      </c>
      <c r="O112" s="3"/>
    </row>
    <row r="113" spans="2:15" x14ac:dyDescent="0.2">
      <c r="B113" s="3" t="s">
        <v>142</v>
      </c>
      <c r="F113" s="1" t="s">
        <v>146</v>
      </c>
      <c r="O113" s="61"/>
    </row>
    <row r="114" spans="2:15" x14ac:dyDescent="0.2">
      <c r="B114" s="3" t="s">
        <v>144</v>
      </c>
      <c r="F114" s="1" t="s">
        <v>147</v>
      </c>
      <c r="O114" s="61"/>
    </row>
    <row r="115" spans="2:15" x14ac:dyDescent="0.2">
      <c r="B115" s="1" t="s">
        <v>145</v>
      </c>
      <c r="O115" s="61"/>
    </row>
    <row r="116" spans="2:15" x14ac:dyDescent="0.2">
      <c r="B116" s="1" t="s">
        <v>146</v>
      </c>
      <c r="O116" s="3"/>
    </row>
    <row r="117" spans="2:15" x14ac:dyDescent="0.2">
      <c r="B117" s="1" t="s">
        <v>147</v>
      </c>
      <c r="O117" s="3"/>
    </row>
    <row r="118" spans="2:15" x14ac:dyDescent="0.2">
      <c r="B118" s="1" t="s">
        <v>148</v>
      </c>
      <c r="O118" s="3"/>
    </row>
    <row r="119" spans="2:15" x14ac:dyDescent="0.2">
      <c r="B119" s="1" t="s">
        <v>149</v>
      </c>
      <c r="O119" s="61"/>
    </row>
    <row r="120" spans="2:15" x14ac:dyDescent="0.2">
      <c r="B120" s="3" t="s">
        <v>150</v>
      </c>
      <c r="O120" s="3"/>
    </row>
    <row r="121" spans="2:15" x14ac:dyDescent="0.2">
      <c r="B121" s="1" t="s">
        <v>151</v>
      </c>
      <c r="O121" s="3"/>
    </row>
    <row r="122" spans="2:15" x14ac:dyDescent="0.2">
      <c r="B122" s="7" t="s">
        <v>152</v>
      </c>
      <c r="O122" s="61"/>
    </row>
    <row r="123" spans="2:15" x14ac:dyDescent="0.2">
      <c r="B123" s="1" t="s">
        <v>153</v>
      </c>
      <c r="O123" s="61"/>
    </row>
    <row r="124" spans="2:15" x14ac:dyDescent="0.2">
      <c r="B124" s="1" t="s">
        <v>154</v>
      </c>
      <c r="O124" s="3"/>
    </row>
    <row r="125" spans="2:15" x14ac:dyDescent="0.2">
      <c r="B125" s="3" t="s">
        <v>155</v>
      </c>
      <c r="O125" s="3"/>
    </row>
    <row r="126" spans="2:15" x14ac:dyDescent="0.2">
      <c r="B126" s="3" t="s">
        <v>156</v>
      </c>
      <c r="O126" s="61"/>
    </row>
    <row r="127" spans="2:15" x14ac:dyDescent="0.2">
      <c r="B127" s="1" t="s">
        <v>157</v>
      </c>
      <c r="O127" s="3"/>
    </row>
    <row r="128" spans="2:15" x14ac:dyDescent="0.2">
      <c r="B128" s="1" t="s">
        <v>158</v>
      </c>
      <c r="O128" s="3"/>
    </row>
    <row r="129" spans="2:15" x14ac:dyDescent="0.2">
      <c r="B129" s="1" t="s">
        <v>159</v>
      </c>
      <c r="O129" s="3"/>
    </row>
    <row r="130" spans="2:15" x14ac:dyDescent="0.2">
      <c r="B130" s="3" t="s">
        <v>160</v>
      </c>
      <c r="O130" s="3"/>
    </row>
    <row r="131" spans="2:15" x14ac:dyDescent="0.2">
      <c r="B131" s="1" t="s">
        <v>161</v>
      </c>
      <c r="O131" s="3"/>
    </row>
    <row r="132" spans="2:15" x14ac:dyDescent="0.2">
      <c r="B132" s="1" t="s">
        <v>162</v>
      </c>
      <c r="O132" s="3"/>
    </row>
    <row r="133" spans="2:15" x14ac:dyDescent="0.2">
      <c r="B133" s="1" t="s">
        <v>163</v>
      </c>
      <c r="O133" s="3"/>
    </row>
    <row r="134" spans="2:15" x14ac:dyDescent="0.2">
      <c r="B134" s="102" t="s">
        <v>164</v>
      </c>
      <c r="O134" s="3"/>
    </row>
    <row r="135" spans="2:15" x14ac:dyDescent="0.2">
      <c r="B135" s="1" t="s">
        <v>165</v>
      </c>
      <c r="O135" s="61"/>
    </row>
    <row r="136" spans="2:15" x14ac:dyDescent="0.2">
      <c r="B136" s="1" t="s">
        <v>166</v>
      </c>
      <c r="O136" s="61"/>
    </row>
    <row r="137" spans="2:15" x14ac:dyDescent="0.2">
      <c r="B137" s="1" t="s">
        <v>167</v>
      </c>
      <c r="O137" s="61"/>
    </row>
    <row r="138" spans="2:15" x14ac:dyDescent="0.2">
      <c r="B138" s="3" t="s">
        <v>168</v>
      </c>
      <c r="O138" s="61"/>
    </row>
    <row r="139" spans="2:15" x14ac:dyDescent="0.2">
      <c r="B139" s="3" t="s">
        <v>169</v>
      </c>
      <c r="O139" s="61"/>
    </row>
    <row r="140" spans="2:15" x14ac:dyDescent="0.2">
      <c r="B140" s="3" t="s">
        <v>170</v>
      </c>
      <c r="O140" s="61"/>
    </row>
    <row r="141" spans="2:15" x14ac:dyDescent="0.2">
      <c r="B141" s="1" t="s">
        <v>171</v>
      </c>
      <c r="O141" s="61"/>
    </row>
    <row r="142" spans="2:15" x14ac:dyDescent="0.2">
      <c r="B142" s="1" t="s">
        <v>172</v>
      </c>
      <c r="O142" s="61"/>
    </row>
    <row r="143" spans="2:15" x14ac:dyDescent="0.2">
      <c r="B143" s="1" t="s">
        <v>173</v>
      </c>
      <c r="O143" s="61"/>
    </row>
    <row r="144" spans="2:15" x14ac:dyDescent="0.2">
      <c r="B144" s="1" t="s">
        <v>174</v>
      </c>
      <c r="O144" s="61"/>
    </row>
    <row r="145" spans="2:15" x14ac:dyDescent="0.2">
      <c r="B145" s="1" t="s">
        <v>175</v>
      </c>
      <c r="O145" s="61"/>
    </row>
    <row r="146" spans="2:15" x14ac:dyDescent="0.2">
      <c r="B146" s="1" t="s">
        <v>176</v>
      </c>
      <c r="O146" s="61"/>
    </row>
    <row r="147" spans="2:15" x14ac:dyDescent="0.2">
      <c r="B147" s="1" t="s">
        <v>177</v>
      </c>
      <c r="O147" s="61"/>
    </row>
    <row r="148" spans="2:15" x14ac:dyDescent="0.2">
      <c r="B148" s="1" t="s">
        <v>178</v>
      </c>
      <c r="O148" s="61"/>
    </row>
    <row r="149" spans="2:15" x14ac:dyDescent="0.2">
      <c r="B149" s="1" t="s">
        <v>179</v>
      </c>
      <c r="O149" s="61"/>
    </row>
    <row r="150" spans="2:15" x14ac:dyDescent="0.2">
      <c r="B150" s="1" t="s">
        <v>180</v>
      </c>
      <c r="O150" s="61"/>
    </row>
    <row r="151" spans="2:15" x14ac:dyDescent="0.2">
      <c r="B151" s="1" t="s">
        <v>181</v>
      </c>
      <c r="O151" s="3"/>
    </row>
    <row r="152" spans="2:15" x14ac:dyDescent="0.2">
      <c r="B152" s="1" t="s">
        <v>182</v>
      </c>
      <c r="O152" s="61"/>
    </row>
    <row r="153" spans="2:15" x14ac:dyDescent="0.2">
      <c r="B153" s="1" t="s">
        <v>183</v>
      </c>
      <c r="O153" s="61"/>
    </row>
    <row r="154" spans="2:15" x14ac:dyDescent="0.2">
      <c r="B154" s="1" t="s">
        <v>184</v>
      </c>
      <c r="O154" s="61"/>
    </row>
    <row r="155" spans="2:15" x14ac:dyDescent="0.2">
      <c r="B155" s="1" t="s">
        <v>185</v>
      </c>
      <c r="O155" s="61"/>
    </row>
    <row r="156" spans="2:15" x14ac:dyDescent="0.2">
      <c r="B156" s="1" t="s">
        <v>186</v>
      </c>
      <c r="O156" s="61"/>
    </row>
    <row r="157" spans="2:15" x14ac:dyDescent="0.2">
      <c r="B157" s="1" t="s">
        <v>187</v>
      </c>
      <c r="O157" s="61"/>
    </row>
    <row r="158" spans="2:15" x14ac:dyDescent="0.2">
      <c r="B158" s="40" t="s">
        <v>188</v>
      </c>
      <c r="O158" s="61"/>
    </row>
    <row r="159" spans="2:15" x14ac:dyDescent="0.2">
      <c r="B159" s="1" t="s">
        <v>189</v>
      </c>
      <c r="O159" s="61"/>
    </row>
    <row r="160" spans="2:15" x14ac:dyDescent="0.2">
      <c r="B160" s="1" t="s">
        <v>190</v>
      </c>
      <c r="O160" s="61"/>
    </row>
    <row r="161" spans="2:23" x14ac:dyDescent="0.2">
      <c r="B161" s="1" t="s">
        <v>191</v>
      </c>
      <c r="O161" s="3"/>
    </row>
    <row r="162" spans="2:23" x14ac:dyDescent="0.2">
      <c r="B162" s="1" t="s">
        <v>192</v>
      </c>
      <c r="C162" s="102" t="s">
        <v>193</v>
      </c>
      <c r="D162" s="103"/>
      <c r="O162" s="61"/>
    </row>
    <row r="163" spans="2:23" x14ac:dyDescent="0.2">
      <c r="B163" s="1" t="s">
        <v>194</v>
      </c>
      <c r="C163" s="3"/>
      <c r="D163" s="103"/>
      <c r="E163" s="3"/>
      <c r="F163" s="3"/>
      <c r="J163" s="3"/>
      <c r="K163" s="3"/>
      <c r="L163" s="3"/>
      <c r="M163" s="3"/>
      <c r="O163" s="61"/>
    </row>
    <row r="164" spans="2:23" x14ac:dyDescent="0.2">
      <c r="B164" s="1" t="s">
        <v>195</v>
      </c>
      <c r="C164" s="105" t="s">
        <v>196</v>
      </c>
      <c r="D164" s="106"/>
      <c r="E164" s="3"/>
      <c r="F164" s="3"/>
      <c r="J164" s="3"/>
      <c r="K164" s="3"/>
      <c r="L164" s="3"/>
      <c r="M164" s="3"/>
      <c r="O164" s="3"/>
    </row>
    <row r="165" spans="2:23" x14ac:dyDescent="0.2">
      <c r="B165" s="102" t="s">
        <v>136</v>
      </c>
      <c r="C165" s="105" t="s">
        <v>197</v>
      </c>
      <c r="D165" s="106"/>
      <c r="E165" s="3"/>
      <c r="F165" s="3"/>
      <c r="J165" s="3"/>
      <c r="K165" s="3"/>
      <c r="L165" s="3"/>
      <c r="M165" s="3"/>
      <c r="O165" s="3"/>
    </row>
    <row r="166" spans="2:23" x14ac:dyDescent="0.2">
      <c r="B166" s="105" t="s">
        <v>198</v>
      </c>
      <c r="C166" s="3"/>
      <c r="D166" s="103"/>
      <c r="E166" s="3"/>
      <c r="F166" s="3"/>
      <c r="I166" s="3"/>
      <c r="J166" s="3"/>
      <c r="K166" s="3"/>
      <c r="L166" s="3"/>
      <c r="M166" s="3"/>
      <c r="O166" s="61"/>
    </row>
    <row r="167" spans="2:23" x14ac:dyDescent="0.2">
      <c r="B167" s="105" t="s">
        <v>199</v>
      </c>
      <c r="C167" s="102" t="s">
        <v>200</v>
      </c>
      <c r="D167" s="103"/>
      <c r="E167" s="3"/>
      <c r="F167" s="3"/>
      <c r="I167" s="3"/>
      <c r="J167" s="3"/>
      <c r="K167" s="3"/>
      <c r="L167" s="3"/>
      <c r="M167" s="3"/>
      <c r="N167" s="3"/>
      <c r="O167" s="61"/>
    </row>
    <row r="168" spans="2:23" x14ac:dyDescent="0.2">
      <c r="B168" s="105" t="s">
        <v>201</v>
      </c>
      <c r="C168" s="3"/>
      <c r="D168" s="103"/>
      <c r="E168" s="3"/>
      <c r="F168" s="3"/>
      <c r="I168" s="3"/>
      <c r="J168" s="3"/>
      <c r="K168" s="3"/>
      <c r="L168" s="3"/>
      <c r="M168" s="3"/>
      <c r="N168" s="3"/>
      <c r="O168" s="3"/>
    </row>
    <row r="169" spans="2:23" x14ac:dyDescent="0.2">
      <c r="B169" s="102" t="s">
        <v>202</v>
      </c>
      <c r="C169" s="3"/>
      <c r="D169" s="103"/>
      <c r="E169" s="3"/>
      <c r="F169" s="3"/>
      <c r="I169" s="3"/>
      <c r="J169" s="3"/>
      <c r="K169" s="3"/>
      <c r="L169" s="3"/>
      <c r="M169" s="3"/>
      <c r="N169" s="3"/>
      <c r="O169" s="3"/>
    </row>
    <row r="170" spans="2:23" x14ac:dyDescent="0.2">
      <c r="B170" s="102" t="s">
        <v>203</v>
      </c>
      <c r="C170" s="3"/>
      <c r="D170" s="103"/>
      <c r="E170" s="3"/>
      <c r="F170" s="3"/>
      <c r="G170" s="3"/>
      <c r="I170" s="3"/>
      <c r="J170" s="3"/>
      <c r="K170" s="3"/>
      <c r="L170" s="3"/>
      <c r="M170" s="3"/>
      <c r="N170" s="3"/>
      <c r="O170" s="3"/>
    </row>
    <row r="171" spans="2:23" x14ac:dyDescent="0.2">
      <c r="B171" s="3"/>
      <c r="C171" s="3"/>
      <c r="D171" s="103"/>
      <c r="E171" s="3"/>
      <c r="F171" s="3"/>
      <c r="G171" s="3"/>
      <c r="I171" s="3"/>
      <c r="J171" s="3"/>
      <c r="K171" s="3"/>
      <c r="L171" s="3"/>
      <c r="M171" s="3"/>
      <c r="N171" s="3"/>
      <c r="O171" s="3"/>
    </row>
    <row r="172" spans="2:23" x14ac:dyDescent="0.2">
      <c r="B172" s="3"/>
      <c r="C172" s="3"/>
      <c r="D172" s="103"/>
      <c r="E172" s="3"/>
      <c r="F172" s="3"/>
      <c r="G172" s="3"/>
      <c r="I172" s="3"/>
      <c r="J172" s="3"/>
      <c r="K172" s="3"/>
      <c r="L172" s="3"/>
      <c r="M172" s="3"/>
      <c r="N172" s="3"/>
      <c r="O172" s="3"/>
    </row>
    <row r="173" spans="2:23" s="3" customFormat="1" x14ac:dyDescent="0.2">
      <c r="D173" s="103"/>
      <c r="H173" s="5"/>
      <c r="Q173" s="1"/>
      <c r="R173" s="1"/>
      <c r="S173" s="1"/>
      <c r="T173" s="29"/>
      <c r="U173" s="1"/>
      <c r="V173" s="1"/>
      <c r="W173" s="1"/>
    </row>
    <row r="174" spans="2:23" s="3" customFormat="1" x14ac:dyDescent="0.2">
      <c r="D174" s="103"/>
      <c r="H174" s="5"/>
      <c r="Q174" s="1"/>
      <c r="R174" s="1"/>
      <c r="S174" s="1"/>
      <c r="T174" s="29"/>
      <c r="U174" s="1"/>
      <c r="V174" s="1"/>
      <c r="W174" s="1"/>
    </row>
    <row r="175" spans="2:23" s="3" customFormat="1" x14ac:dyDescent="0.2">
      <c r="D175" s="103"/>
      <c r="H175" s="5"/>
      <c r="Q175" s="1"/>
      <c r="T175" s="107"/>
    </row>
    <row r="176" spans="2:23" s="3" customFormat="1" x14ac:dyDescent="0.2">
      <c r="C176" s="1"/>
      <c r="D176" s="27"/>
      <c r="E176" s="5"/>
      <c r="F176" s="5"/>
      <c r="H176" s="5"/>
      <c r="J176" s="1"/>
      <c r="K176" s="1"/>
      <c r="L176" s="1"/>
      <c r="M176" s="1"/>
      <c r="Q176" s="1"/>
      <c r="T176" s="107"/>
    </row>
    <row r="177" spans="2:23" s="3" customFormat="1" x14ac:dyDescent="0.2">
      <c r="C177" s="1"/>
      <c r="D177" s="27"/>
      <c r="E177" s="5"/>
      <c r="F177" s="5"/>
      <c r="H177" s="5"/>
      <c r="J177" s="1"/>
      <c r="K177" s="1"/>
      <c r="L177" s="1"/>
      <c r="M177" s="1"/>
      <c r="Q177" s="1"/>
      <c r="T177" s="107"/>
    </row>
    <row r="178" spans="2:23" s="3" customFormat="1" x14ac:dyDescent="0.2">
      <c r="C178" s="1"/>
      <c r="D178" s="27"/>
      <c r="E178" s="5"/>
      <c r="F178" s="5"/>
      <c r="H178" s="5"/>
      <c r="J178" s="1"/>
      <c r="K178" s="1"/>
      <c r="L178" s="1"/>
      <c r="M178" s="1"/>
      <c r="Q178" s="1"/>
      <c r="T178" s="107"/>
    </row>
    <row r="179" spans="2:23" s="3" customFormat="1" x14ac:dyDescent="0.2">
      <c r="B179" s="1"/>
      <c r="C179" s="1"/>
      <c r="D179" s="27"/>
      <c r="E179" s="5"/>
      <c r="F179" s="5"/>
      <c r="H179" s="5"/>
      <c r="I179" s="1"/>
      <c r="J179" s="1"/>
      <c r="K179" s="1"/>
      <c r="L179" s="1"/>
      <c r="M179" s="1"/>
      <c r="T179" s="107"/>
    </row>
    <row r="180" spans="2:23" s="3" customFormat="1" x14ac:dyDescent="0.2">
      <c r="B180" s="1"/>
      <c r="C180" s="1"/>
      <c r="D180" s="27"/>
      <c r="E180" s="5"/>
      <c r="F180" s="5"/>
      <c r="I180" s="1"/>
      <c r="J180" s="1"/>
      <c r="K180" s="1"/>
      <c r="L180" s="1"/>
      <c r="M180" s="1"/>
      <c r="N180" s="1"/>
      <c r="T180" s="107"/>
    </row>
    <row r="181" spans="2:23" s="3" customFormat="1" x14ac:dyDescent="0.2">
      <c r="B181" s="1"/>
      <c r="C181" s="1"/>
      <c r="D181" s="27"/>
      <c r="E181" s="5"/>
      <c r="F181" s="5"/>
      <c r="I181" s="1"/>
      <c r="J181" s="1"/>
      <c r="K181" s="1"/>
      <c r="L181" s="1"/>
      <c r="M181" s="1"/>
      <c r="N181" s="1"/>
      <c r="T181" s="107"/>
    </row>
    <row r="182" spans="2:23" s="3" customFormat="1" x14ac:dyDescent="0.2">
      <c r="B182" s="1"/>
      <c r="C182" s="1"/>
      <c r="D182" s="27"/>
      <c r="E182" s="5"/>
      <c r="F182" s="5"/>
      <c r="I182" s="1"/>
      <c r="J182" s="1"/>
      <c r="K182" s="1"/>
      <c r="L182" s="1"/>
      <c r="M182" s="1"/>
      <c r="N182" s="1"/>
      <c r="T182" s="107"/>
    </row>
    <row r="183" spans="2:23" s="3" customFormat="1" x14ac:dyDescent="0.2">
      <c r="B183" s="1"/>
      <c r="C183" s="1"/>
      <c r="D183" s="27"/>
      <c r="E183" s="5"/>
      <c r="F183" s="5"/>
      <c r="G183" s="5"/>
      <c r="I183" s="1"/>
      <c r="J183" s="1"/>
      <c r="K183" s="1"/>
      <c r="L183" s="1"/>
      <c r="M183" s="1"/>
      <c r="N183" s="1"/>
      <c r="T183" s="107"/>
    </row>
    <row r="184" spans="2:23" s="3" customFormat="1" x14ac:dyDescent="0.2">
      <c r="B184" s="1"/>
      <c r="C184" s="1"/>
      <c r="D184" s="27"/>
      <c r="E184" s="5"/>
      <c r="F184" s="5"/>
      <c r="G184" s="5"/>
      <c r="I184" s="1"/>
      <c r="J184" s="1"/>
      <c r="K184" s="1"/>
      <c r="L184" s="1"/>
      <c r="M184" s="1"/>
      <c r="N184" s="1"/>
      <c r="T184" s="107"/>
    </row>
    <row r="185" spans="2:23" s="3" customFormat="1" x14ac:dyDescent="0.2">
      <c r="B185" s="1"/>
      <c r="C185" s="1"/>
      <c r="D185" s="27"/>
      <c r="E185" s="5"/>
      <c r="F185" s="5"/>
      <c r="G185" s="5"/>
      <c r="I185" s="1"/>
      <c r="J185" s="1"/>
      <c r="K185" s="1"/>
      <c r="L185" s="1"/>
      <c r="M185" s="1"/>
      <c r="N185" s="1"/>
      <c r="T185" s="107"/>
    </row>
    <row r="186" spans="2:23" x14ac:dyDescent="0.2">
      <c r="H186" s="3"/>
      <c r="O186" s="61"/>
      <c r="Q186" s="3"/>
      <c r="R186" s="3"/>
      <c r="S186" s="3"/>
      <c r="T186" s="107"/>
      <c r="U186" s="3"/>
      <c r="V186" s="3"/>
      <c r="W186" s="3"/>
    </row>
    <row r="187" spans="2:23" x14ac:dyDescent="0.2">
      <c r="H187" s="3"/>
      <c r="O187" s="61"/>
      <c r="Q187" s="3"/>
      <c r="R187" s="3"/>
      <c r="S187" s="3"/>
      <c r="T187" s="107"/>
      <c r="U187" s="3"/>
      <c r="V187" s="3"/>
      <c r="W187" s="3"/>
    </row>
    <row r="188" spans="2:23" x14ac:dyDescent="0.2">
      <c r="H188" s="3"/>
      <c r="O188" s="61"/>
      <c r="Q188" s="3"/>
    </row>
    <row r="189" spans="2:23" x14ac:dyDescent="0.2">
      <c r="H189" s="3"/>
      <c r="O189" s="3"/>
      <c r="Q189" s="3"/>
    </row>
    <row r="190" spans="2:23" x14ac:dyDescent="0.2">
      <c r="H190" s="3"/>
      <c r="O190" s="61"/>
      <c r="Q190" s="3"/>
    </row>
    <row r="191" spans="2:23" x14ac:dyDescent="0.2">
      <c r="H191" s="3"/>
      <c r="O191" s="3"/>
      <c r="Q191" s="3"/>
    </row>
    <row r="192" spans="2:23" x14ac:dyDescent="0.2">
      <c r="H192" s="3"/>
      <c r="O192" s="3"/>
    </row>
    <row r="193" spans="15:15" x14ac:dyDescent="0.2">
      <c r="O193" s="3"/>
    </row>
    <row r="194" spans="15:15" x14ac:dyDescent="0.2">
      <c r="O194" s="3"/>
    </row>
    <row r="195" spans="15:15" x14ac:dyDescent="0.2">
      <c r="O195" s="3"/>
    </row>
    <row r="196" spans="15:15" x14ac:dyDescent="0.2">
      <c r="O196" s="61"/>
    </row>
    <row r="197" spans="15:15" x14ac:dyDescent="0.2">
      <c r="O197" s="61"/>
    </row>
    <row r="198" spans="15:15" x14ac:dyDescent="0.2">
      <c r="O198" s="3"/>
    </row>
    <row r="199" spans="15:15" x14ac:dyDescent="0.2">
      <c r="O199" s="61"/>
    </row>
    <row r="200" spans="15:15" x14ac:dyDescent="0.2">
      <c r="O200" s="3"/>
    </row>
    <row r="201" spans="15:15" x14ac:dyDescent="0.2">
      <c r="O201" s="3"/>
    </row>
    <row r="202" spans="15:15" x14ac:dyDescent="0.2">
      <c r="O202" s="61"/>
    </row>
    <row r="203" spans="15:15" x14ac:dyDescent="0.2">
      <c r="O203" s="3"/>
    </row>
    <row r="204" spans="15:15" x14ac:dyDescent="0.2">
      <c r="O204" s="3"/>
    </row>
    <row r="205" spans="15:15" x14ac:dyDescent="0.2">
      <c r="O205" s="3"/>
    </row>
    <row r="206" spans="15:15" x14ac:dyDescent="0.2">
      <c r="O206" s="3"/>
    </row>
    <row r="207" spans="15:15" x14ac:dyDescent="0.2">
      <c r="O207" s="3"/>
    </row>
    <row r="208" spans="15:15" x14ac:dyDescent="0.2">
      <c r="O208" s="3"/>
    </row>
    <row r="209" spans="15:15" x14ac:dyDescent="0.2">
      <c r="O209" s="3"/>
    </row>
    <row r="210" spans="15:15" x14ac:dyDescent="0.2">
      <c r="O210" s="61"/>
    </row>
    <row r="211" spans="15:15" x14ac:dyDescent="0.2">
      <c r="O211" s="3"/>
    </row>
    <row r="212" spans="15:15" x14ac:dyDescent="0.2">
      <c r="O212" s="3"/>
    </row>
    <row r="213" spans="15:15" x14ac:dyDescent="0.2">
      <c r="O213" s="3"/>
    </row>
    <row r="214" spans="15:15" x14ac:dyDescent="0.2">
      <c r="O214" s="3"/>
    </row>
    <row r="215" spans="15:15" x14ac:dyDescent="0.2">
      <c r="O215" s="3"/>
    </row>
    <row r="216" spans="15:15" x14ac:dyDescent="0.2">
      <c r="O216" s="61"/>
    </row>
    <row r="217" spans="15:15" x14ac:dyDescent="0.2">
      <c r="O217" s="3"/>
    </row>
    <row r="218" spans="15:15" x14ac:dyDescent="0.2">
      <c r="O218" s="61"/>
    </row>
    <row r="219" spans="15:15" x14ac:dyDescent="0.2">
      <c r="O219" s="3"/>
    </row>
    <row r="220" spans="15:15" x14ac:dyDescent="0.2">
      <c r="O220" s="61"/>
    </row>
    <row r="221" spans="15:15" x14ac:dyDescent="0.2">
      <c r="O221" s="3"/>
    </row>
    <row r="222" spans="15:15" x14ac:dyDescent="0.2">
      <c r="O222" s="3"/>
    </row>
    <row r="223" spans="15:15" x14ac:dyDescent="0.2">
      <c r="O223" s="61"/>
    </row>
    <row r="224" spans="15:15" x14ac:dyDescent="0.2">
      <c r="O224" s="61"/>
    </row>
    <row r="225" spans="15:15" x14ac:dyDescent="0.2">
      <c r="O225" s="3"/>
    </row>
    <row r="226" spans="15:15" x14ac:dyDescent="0.2">
      <c r="O226" s="3"/>
    </row>
    <row r="227" spans="15:15" x14ac:dyDescent="0.2">
      <c r="O227" s="3"/>
    </row>
    <row r="228" spans="15:15" x14ac:dyDescent="0.2">
      <c r="O228" s="3"/>
    </row>
    <row r="229" spans="15:15" x14ac:dyDescent="0.2">
      <c r="O229" s="61"/>
    </row>
    <row r="230" spans="15:15" x14ac:dyDescent="0.2">
      <c r="O230" s="3"/>
    </row>
    <row r="231" spans="15:15" x14ac:dyDescent="0.2">
      <c r="O231" s="3"/>
    </row>
    <row r="232" spans="15:15" x14ac:dyDescent="0.2">
      <c r="O232" s="3"/>
    </row>
    <row r="233" spans="15:15" x14ac:dyDescent="0.2">
      <c r="O233" s="3"/>
    </row>
    <row r="234" spans="15:15" x14ac:dyDescent="0.2">
      <c r="O234" s="3"/>
    </row>
    <row r="235" spans="15:15" x14ac:dyDescent="0.2">
      <c r="O235" s="3"/>
    </row>
    <row r="236" spans="15:15" x14ac:dyDescent="0.2">
      <c r="O236" s="3"/>
    </row>
    <row r="237" spans="15:15" x14ac:dyDescent="0.2">
      <c r="O237" s="3"/>
    </row>
    <row r="238" spans="15:15" x14ac:dyDescent="0.2">
      <c r="O238" s="3"/>
    </row>
    <row r="239" spans="15:15" x14ac:dyDescent="0.2">
      <c r="O239" s="3"/>
    </row>
    <row r="240" spans="15:15" x14ac:dyDescent="0.2">
      <c r="O240" s="3"/>
    </row>
    <row r="241" spans="15:15" x14ac:dyDescent="0.2">
      <c r="O241" s="3"/>
    </row>
    <row r="242" spans="15:15" x14ac:dyDescent="0.2">
      <c r="O242" s="3"/>
    </row>
    <row r="243" spans="15:15" x14ac:dyDescent="0.2">
      <c r="O243" s="3"/>
    </row>
    <row r="244" spans="15:15" x14ac:dyDescent="0.2">
      <c r="O244" s="3"/>
    </row>
    <row r="245" spans="15:15" x14ac:dyDescent="0.2">
      <c r="O245" s="61"/>
    </row>
    <row r="246" spans="15:15" x14ac:dyDescent="0.2">
      <c r="O246" s="61"/>
    </row>
    <row r="247" spans="15:15" x14ac:dyDescent="0.2">
      <c r="O247" s="61"/>
    </row>
    <row r="248" spans="15:15" x14ac:dyDescent="0.2">
      <c r="O248" s="3"/>
    </row>
    <row r="249" spans="15:15" x14ac:dyDescent="0.2">
      <c r="O249" s="3"/>
    </row>
    <row r="250" spans="15:15" x14ac:dyDescent="0.2">
      <c r="O250" s="61"/>
    </row>
    <row r="251" spans="15:15" x14ac:dyDescent="0.2">
      <c r="O251" s="61"/>
    </row>
    <row r="252" spans="15:15" x14ac:dyDescent="0.2">
      <c r="O252" s="61"/>
    </row>
    <row r="253" spans="15:15" x14ac:dyDescent="0.2">
      <c r="O253" s="61"/>
    </row>
    <row r="254" spans="15:15" x14ac:dyDescent="0.2">
      <c r="O254" s="61"/>
    </row>
    <row r="255" spans="15:15" x14ac:dyDescent="0.2">
      <c r="O255" s="3"/>
    </row>
    <row r="256" spans="15:15" x14ac:dyDescent="0.2">
      <c r="O256" s="61"/>
    </row>
    <row r="257" spans="15:15" x14ac:dyDescent="0.2">
      <c r="O257" s="61"/>
    </row>
    <row r="258" spans="15:15" x14ac:dyDescent="0.2">
      <c r="O258" s="3"/>
    </row>
    <row r="259" spans="15:15" x14ac:dyDescent="0.2">
      <c r="O259" s="3"/>
    </row>
    <row r="260" spans="15:15" x14ac:dyDescent="0.2">
      <c r="O260" s="3"/>
    </row>
    <row r="261" spans="15:15" x14ac:dyDescent="0.2">
      <c r="O261" s="3"/>
    </row>
    <row r="262" spans="15:15" x14ac:dyDescent="0.2">
      <c r="O262" s="61"/>
    </row>
    <row r="263" spans="15:15" x14ac:dyDescent="0.2">
      <c r="O263" s="61"/>
    </row>
    <row r="264" spans="15:15" x14ac:dyDescent="0.2">
      <c r="O264" s="3"/>
    </row>
    <row r="265" spans="15:15" x14ac:dyDescent="0.2">
      <c r="O265" s="61"/>
    </row>
    <row r="266" spans="15:15" x14ac:dyDescent="0.2">
      <c r="O266" s="61"/>
    </row>
    <row r="267" spans="15:15" x14ac:dyDescent="0.2">
      <c r="O267" s="3"/>
    </row>
    <row r="268" spans="15:15" x14ac:dyDescent="0.2">
      <c r="O268" s="61"/>
    </row>
    <row r="269" spans="15:15" x14ac:dyDescent="0.2">
      <c r="O269" s="61"/>
    </row>
    <row r="270" spans="15:15" x14ac:dyDescent="0.2">
      <c r="O270" s="3"/>
    </row>
    <row r="271" spans="15:15" x14ac:dyDescent="0.2">
      <c r="O271" s="3"/>
    </row>
    <row r="272" spans="15:15" x14ac:dyDescent="0.2">
      <c r="O272" s="3"/>
    </row>
    <row r="273" spans="15:15" x14ac:dyDescent="0.2">
      <c r="O273" s="3"/>
    </row>
    <row r="274" spans="15:15" x14ac:dyDescent="0.2">
      <c r="O274" s="3"/>
    </row>
    <row r="275" spans="15:15" x14ac:dyDescent="0.2">
      <c r="O275" s="61"/>
    </row>
    <row r="276" spans="15:15" x14ac:dyDescent="0.2">
      <c r="O276" s="61"/>
    </row>
    <row r="277" spans="15:15" x14ac:dyDescent="0.2">
      <c r="O277" s="3"/>
    </row>
    <row r="278" spans="15:15" x14ac:dyDescent="0.2">
      <c r="O278" s="61"/>
    </row>
    <row r="279" spans="15:15" x14ac:dyDescent="0.2">
      <c r="O279" s="61"/>
    </row>
    <row r="280" spans="15:15" x14ac:dyDescent="0.2">
      <c r="O280" s="61"/>
    </row>
    <row r="281" spans="15:15" x14ac:dyDescent="0.2">
      <c r="O281" s="61"/>
    </row>
    <row r="282" spans="15:15" x14ac:dyDescent="0.2">
      <c r="O282" s="61"/>
    </row>
    <row r="283" spans="15:15" x14ac:dyDescent="0.2">
      <c r="O283" s="61"/>
    </row>
    <row r="284" spans="15:15" x14ac:dyDescent="0.2">
      <c r="O284" s="3"/>
    </row>
    <row r="285" spans="15:15" x14ac:dyDescent="0.2">
      <c r="O285" s="61"/>
    </row>
    <row r="286" spans="15:15" x14ac:dyDescent="0.2">
      <c r="O286" s="61"/>
    </row>
    <row r="287" spans="15:15" x14ac:dyDescent="0.2">
      <c r="O287" s="3"/>
    </row>
    <row r="288" spans="15:15" x14ac:dyDescent="0.2">
      <c r="O288" s="61"/>
    </row>
    <row r="289" spans="15:15" x14ac:dyDescent="0.2">
      <c r="O289" s="61"/>
    </row>
    <row r="290" spans="15:15" x14ac:dyDescent="0.2">
      <c r="O290" s="3"/>
    </row>
    <row r="291" spans="15:15" x14ac:dyDescent="0.2">
      <c r="O291" s="3"/>
    </row>
    <row r="292" spans="15:15" x14ac:dyDescent="0.2">
      <c r="O292" s="3"/>
    </row>
    <row r="293" spans="15:15" x14ac:dyDescent="0.2">
      <c r="O293" s="3"/>
    </row>
    <row r="294" spans="15:15" x14ac:dyDescent="0.2">
      <c r="O294" s="3"/>
    </row>
    <row r="295" spans="15:15" x14ac:dyDescent="0.2">
      <c r="O295" s="3"/>
    </row>
    <row r="296" spans="15:15" x14ac:dyDescent="0.2">
      <c r="O296" s="3"/>
    </row>
    <row r="297" spans="15:15" x14ac:dyDescent="0.2">
      <c r="O297" s="3"/>
    </row>
    <row r="298" spans="15:15" x14ac:dyDescent="0.2">
      <c r="O298" s="3"/>
    </row>
    <row r="299" spans="15:15" x14ac:dyDescent="0.2">
      <c r="O299" s="3"/>
    </row>
    <row r="300" spans="15:15" x14ac:dyDescent="0.2">
      <c r="O300" s="3"/>
    </row>
    <row r="301" spans="15:15" x14ac:dyDescent="0.2">
      <c r="O301" s="3"/>
    </row>
    <row r="302" spans="15:15" x14ac:dyDescent="0.2">
      <c r="O302" s="61"/>
    </row>
    <row r="303" spans="15:15" x14ac:dyDescent="0.2">
      <c r="O303" s="61"/>
    </row>
    <row r="304" spans="15:15" x14ac:dyDescent="0.2">
      <c r="O304" s="61"/>
    </row>
    <row r="305" spans="15:15" x14ac:dyDescent="0.2">
      <c r="O305" s="61"/>
    </row>
    <row r="306" spans="15:15" x14ac:dyDescent="0.2">
      <c r="O306" s="61"/>
    </row>
    <row r="307" spans="15:15" x14ac:dyDescent="0.2">
      <c r="O307" s="61"/>
    </row>
    <row r="308" spans="15:15" x14ac:dyDescent="0.2">
      <c r="O308" s="61"/>
    </row>
    <row r="309" spans="15:15" x14ac:dyDescent="0.2">
      <c r="O309" s="61"/>
    </row>
    <row r="310" spans="15:15" x14ac:dyDescent="0.2">
      <c r="O310" s="61"/>
    </row>
    <row r="311" spans="15:15" x14ac:dyDescent="0.2">
      <c r="O311" s="3"/>
    </row>
    <row r="312" spans="15:15" x14ac:dyDescent="0.2">
      <c r="O312" s="3"/>
    </row>
    <row r="313" spans="15:15" x14ac:dyDescent="0.2">
      <c r="O313" s="61"/>
    </row>
    <row r="314" spans="15:15" x14ac:dyDescent="0.2">
      <c r="O314" s="3"/>
    </row>
    <row r="315" spans="15:15" x14ac:dyDescent="0.2">
      <c r="O315" s="3"/>
    </row>
    <row r="316" spans="15:15" x14ac:dyDescent="0.2">
      <c r="O316" s="3"/>
    </row>
    <row r="317" spans="15:15" x14ac:dyDescent="0.2">
      <c r="O317" s="61"/>
    </row>
    <row r="318" spans="15:15" x14ac:dyDescent="0.2">
      <c r="O318" s="3"/>
    </row>
    <row r="319" spans="15:15" x14ac:dyDescent="0.2">
      <c r="O319" s="61"/>
    </row>
    <row r="320" spans="15:15" x14ac:dyDescent="0.2">
      <c r="O320" s="61"/>
    </row>
    <row r="321" spans="15:15" x14ac:dyDescent="0.2">
      <c r="O321" s="3"/>
    </row>
    <row r="322" spans="15:15" x14ac:dyDescent="0.2">
      <c r="O322" s="3"/>
    </row>
    <row r="323" spans="15:15" x14ac:dyDescent="0.2">
      <c r="O323" s="3"/>
    </row>
    <row r="324" spans="15:15" x14ac:dyDescent="0.2">
      <c r="O324" s="3"/>
    </row>
    <row r="325" spans="15:15" x14ac:dyDescent="0.2">
      <c r="O325" s="61"/>
    </row>
    <row r="326" spans="15:15" x14ac:dyDescent="0.2">
      <c r="O326" s="3"/>
    </row>
    <row r="327" spans="15:15" x14ac:dyDescent="0.2">
      <c r="O327" s="61"/>
    </row>
    <row r="328" spans="15:15" x14ac:dyDescent="0.2">
      <c r="O328" s="3"/>
    </row>
    <row r="329" spans="15:15" x14ac:dyDescent="0.2">
      <c r="O329" s="3"/>
    </row>
    <row r="330" spans="15:15" x14ac:dyDescent="0.2">
      <c r="O330" s="3"/>
    </row>
    <row r="331" spans="15:15" x14ac:dyDescent="0.2">
      <c r="O331" s="3"/>
    </row>
    <row r="332" spans="15:15" x14ac:dyDescent="0.2">
      <c r="O332" s="3"/>
    </row>
    <row r="333" spans="15:15" x14ac:dyDescent="0.2">
      <c r="O333" s="3"/>
    </row>
    <row r="334" spans="15:15" x14ac:dyDescent="0.2">
      <c r="O334" s="3"/>
    </row>
    <row r="335" spans="15:15" x14ac:dyDescent="0.2">
      <c r="O335" s="3"/>
    </row>
    <row r="336" spans="15:15" x14ac:dyDescent="0.2">
      <c r="O336" s="61"/>
    </row>
    <row r="337" spans="15:15" x14ac:dyDescent="0.2">
      <c r="O337" s="61"/>
    </row>
    <row r="338" spans="15:15" x14ac:dyDescent="0.2">
      <c r="O338" s="3"/>
    </row>
    <row r="339" spans="15:15" x14ac:dyDescent="0.2">
      <c r="O339" s="3"/>
    </row>
    <row r="340" spans="15:15" x14ac:dyDescent="0.2">
      <c r="O340" s="61"/>
    </row>
    <row r="341" spans="15:15" x14ac:dyDescent="0.2">
      <c r="O341" s="3"/>
    </row>
    <row r="342" spans="15:15" x14ac:dyDescent="0.2">
      <c r="O342" s="3"/>
    </row>
    <row r="343" spans="15:15" x14ac:dyDescent="0.2">
      <c r="O343" s="61"/>
    </row>
    <row r="344" spans="15:15" x14ac:dyDescent="0.2">
      <c r="O344" s="61"/>
    </row>
    <row r="345" spans="15:15" x14ac:dyDescent="0.2">
      <c r="O345" s="61"/>
    </row>
    <row r="346" spans="15:15" x14ac:dyDescent="0.2">
      <c r="O346" s="61"/>
    </row>
    <row r="347" spans="15:15" x14ac:dyDescent="0.2">
      <c r="O347" s="3"/>
    </row>
    <row r="348" spans="15:15" x14ac:dyDescent="0.2">
      <c r="O348" s="61"/>
    </row>
    <row r="349" spans="15:15" x14ac:dyDescent="0.2">
      <c r="O349" s="3"/>
    </row>
    <row r="350" spans="15:15" x14ac:dyDescent="0.2">
      <c r="O350" s="3"/>
    </row>
    <row r="351" spans="15:15" x14ac:dyDescent="0.2">
      <c r="O351" s="3"/>
    </row>
    <row r="352" spans="15:15" x14ac:dyDescent="0.2">
      <c r="O352" s="61"/>
    </row>
    <row r="353" spans="15:15" x14ac:dyDescent="0.2">
      <c r="O353" s="3"/>
    </row>
    <row r="354" spans="15:15" x14ac:dyDescent="0.2">
      <c r="O354" s="61"/>
    </row>
    <row r="355" spans="15:15" x14ac:dyDescent="0.2">
      <c r="O355" s="3"/>
    </row>
    <row r="356" spans="15:15" x14ac:dyDescent="0.2">
      <c r="O356" s="3"/>
    </row>
    <row r="357" spans="15:15" x14ac:dyDescent="0.2">
      <c r="O357" s="61"/>
    </row>
    <row r="358" spans="15:15" x14ac:dyDescent="0.2">
      <c r="O358" s="3"/>
    </row>
    <row r="359" spans="15:15" x14ac:dyDescent="0.2">
      <c r="O359" s="3"/>
    </row>
    <row r="360" spans="15:15" x14ac:dyDescent="0.2">
      <c r="O360" s="3"/>
    </row>
    <row r="361" spans="15:15" x14ac:dyDescent="0.2">
      <c r="O361" s="61"/>
    </row>
    <row r="362" spans="15:15" x14ac:dyDescent="0.2">
      <c r="O362" s="3"/>
    </row>
    <row r="363" spans="15:15" x14ac:dyDescent="0.2">
      <c r="O363" s="61"/>
    </row>
    <row r="364" spans="15:15" x14ac:dyDescent="0.2">
      <c r="O364" s="61"/>
    </row>
    <row r="365" spans="15:15" x14ac:dyDescent="0.2">
      <c r="O365" s="61"/>
    </row>
    <row r="366" spans="15:15" x14ac:dyDescent="0.2">
      <c r="O366" s="61"/>
    </row>
    <row r="367" spans="15:15" x14ac:dyDescent="0.2">
      <c r="O367" s="61"/>
    </row>
    <row r="368" spans="15:15" x14ac:dyDescent="0.2">
      <c r="O368" s="61"/>
    </row>
    <row r="369" spans="15:15" x14ac:dyDescent="0.2">
      <c r="O369" s="61"/>
    </row>
    <row r="370" spans="15:15" x14ac:dyDescent="0.2">
      <c r="O370" s="61"/>
    </row>
    <row r="371" spans="15:15" x14ac:dyDescent="0.2">
      <c r="O371" s="61"/>
    </row>
    <row r="372" spans="15:15" x14ac:dyDescent="0.2">
      <c r="O372" s="61"/>
    </row>
    <row r="373" spans="15:15" x14ac:dyDescent="0.2">
      <c r="O373" s="3"/>
    </row>
    <row r="374" spans="15:15" x14ac:dyDescent="0.2">
      <c r="O374" s="3"/>
    </row>
    <row r="375" spans="15:15" x14ac:dyDescent="0.2">
      <c r="O375" s="61"/>
    </row>
    <row r="376" spans="15:15" x14ac:dyDescent="0.2">
      <c r="O376" s="61"/>
    </row>
    <row r="377" spans="15:15" x14ac:dyDescent="0.2">
      <c r="O377" s="3"/>
    </row>
    <row r="378" spans="15:15" x14ac:dyDescent="0.2">
      <c r="O378" s="3"/>
    </row>
    <row r="379" spans="15:15" x14ac:dyDescent="0.2">
      <c r="O379" s="61"/>
    </row>
    <row r="380" spans="15:15" x14ac:dyDescent="0.2">
      <c r="O380" s="3"/>
    </row>
    <row r="381" spans="15:15" x14ac:dyDescent="0.2">
      <c r="O381" s="61"/>
    </row>
    <row r="382" spans="15:15" x14ac:dyDescent="0.2">
      <c r="O382" s="3"/>
    </row>
    <row r="383" spans="15:15" x14ac:dyDescent="0.2">
      <c r="O383" s="3"/>
    </row>
    <row r="384" spans="15:15" x14ac:dyDescent="0.2">
      <c r="O384" s="61"/>
    </row>
    <row r="385" spans="15:15" x14ac:dyDescent="0.2">
      <c r="O385" s="61"/>
    </row>
    <row r="386" spans="15:15" x14ac:dyDescent="0.2">
      <c r="O386" s="3"/>
    </row>
    <row r="387" spans="15:15" x14ac:dyDescent="0.2">
      <c r="O387" s="3"/>
    </row>
    <row r="388" spans="15:15" x14ac:dyDescent="0.2">
      <c r="O388" s="3"/>
    </row>
    <row r="389" spans="15:15" x14ac:dyDescent="0.2">
      <c r="O389" s="3"/>
    </row>
    <row r="390" spans="15:15" x14ac:dyDescent="0.2">
      <c r="O390" s="3"/>
    </row>
    <row r="391" spans="15:15" x14ac:dyDescent="0.2">
      <c r="O391" s="3"/>
    </row>
    <row r="392" spans="15:15" x14ac:dyDescent="0.2">
      <c r="O392" s="3"/>
    </row>
    <row r="393" spans="15:15" x14ac:dyDescent="0.2">
      <c r="O393" s="3"/>
    </row>
    <row r="394" spans="15:15" x14ac:dyDescent="0.2">
      <c r="O394" s="3"/>
    </row>
    <row r="395" spans="15:15" x14ac:dyDescent="0.2">
      <c r="O395" s="3"/>
    </row>
    <row r="396" spans="15:15" x14ac:dyDescent="0.2">
      <c r="O396" s="3"/>
    </row>
    <row r="397" spans="15:15" x14ac:dyDescent="0.2">
      <c r="O397" s="3"/>
    </row>
    <row r="398" spans="15:15" x14ac:dyDescent="0.2">
      <c r="O398" s="61"/>
    </row>
    <row r="399" spans="15:15" x14ac:dyDescent="0.2">
      <c r="O399" s="61"/>
    </row>
    <row r="400" spans="15:15" x14ac:dyDescent="0.2">
      <c r="O400" s="61"/>
    </row>
    <row r="401" spans="15:15" x14ac:dyDescent="0.2">
      <c r="O401" s="61"/>
    </row>
    <row r="402" spans="15:15" x14ac:dyDescent="0.2">
      <c r="O402" s="3"/>
    </row>
    <row r="403" spans="15:15" x14ac:dyDescent="0.2">
      <c r="O403" s="61"/>
    </row>
    <row r="404" spans="15:15" x14ac:dyDescent="0.2">
      <c r="O404" s="3"/>
    </row>
    <row r="405" spans="15:15" x14ac:dyDescent="0.2">
      <c r="O405" s="61"/>
    </row>
    <row r="406" spans="15:15" x14ac:dyDescent="0.2">
      <c r="O406" s="61"/>
    </row>
    <row r="407" spans="15:15" x14ac:dyDescent="0.2">
      <c r="O407" s="61"/>
    </row>
    <row r="408" spans="15:15" x14ac:dyDescent="0.2">
      <c r="O408" s="61"/>
    </row>
    <row r="409" spans="15:15" x14ac:dyDescent="0.2">
      <c r="O409" s="61"/>
    </row>
    <row r="410" spans="15:15" x14ac:dyDescent="0.2">
      <c r="O410" s="61"/>
    </row>
    <row r="411" spans="15:15" x14ac:dyDescent="0.2">
      <c r="O411" s="3"/>
    </row>
    <row r="412" spans="15:15" x14ac:dyDescent="0.2">
      <c r="O412" s="3"/>
    </row>
    <row r="413" spans="15:15" x14ac:dyDescent="0.2">
      <c r="O413" s="3"/>
    </row>
    <row r="414" spans="15:15" x14ac:dyDescent="0.2">
      <c r="O414" s="3"/>
    </row>
    <row r="415" spans="15:15" x14ac:dyDescent="0.2">
      <c r="O415" s="3"/>
    </row>
    <row r="416" spans="15:15" x14ac:dyDescent="0.2">
      <c r="O416" s="3"/>
    </row>
    <row r="417" spans="15:15" x14ac:dyDescent="0.2">
      <c r="O417" s="61"/>
    </row>
    <row r="418" spans="15:15" x14ac:dyDescent="0.2">
      <c r="O418" s="61"/>
    </row>
    <row r="419" spans="15:15" x14ac:dyDescent="0.2">
      <c r="O419" s="61"/>
    </row>
    <row r="420" spans="15:15" x14ac:dyDescent="0.2">
      <c r="O420" s="61"/>
    </row>
    <row r="421" spans="15:15" x14ac:dyDescent="0.2">
      <c r="O421" s="3"/>
    </row>
    <row r="422" spans="15:15" x14ac:dyDescent="0.2">
      <c r="O422" s="3"/>
    </row>
    <row r="423" spans="15:15" x14ac:dyDescent="0.2">
      <c r="O423" s="3"/>
    </row>
    <row r="424" spans="15:15" x14ac:dyDescent="0.2">
      <c r="O424" s="3"/>
    </row>
    <row r="425" spans="15:15" x14ac:dyDescent="0.2">
      <c r="O425" s="3"/>
    </row>
    <row r="426" spans="15:15" x14ac:dyDescent="0.2">
      <c r="O426" s="61"/>
    </row>
    <row r="427" spans="15:15" x14ac:dyDescent="0.2">
      <c r="O427" s="61"/>
    </row>
    <row r="428" spans="15:15" x14ac:dyDescent="0.2">
      <c r="O428" s="61"/>
    </row>
    <row r="429" spans="15:15" x14ac:dyDescent="0.2">
      <c r="O429" s="61"/>
    </row>
    <row r="430" spans="15:15" x14ac:dyDescent="0.2">
      <c r="O430" s="61"/>
    </row>
    <row r="431" spans="15:15" x14ac:dyDescent="0.2">
      <c r="O431" s="61"/>
    </row>
    <row r="432" spans="15:15" x14ac:dyDescent="0.2">
      <c r="O432" s="3"/>
    </row>
    <row r="433" spans="15:15" x14ac:dyDescent="0.2">
      <c r="O433" s="61"/>
    </row>
    <row r="434" spans="15:15" x14ac:dyDescent="0.2">
      <c r="O434" s="3"/>
    </row>
    <row r="435" spans="15:15" x14ac:dyDescent="0.2">
      <c r="O435" s="61"/>
    </row>
    <row r="436" spans="15:15" x14ac:dyDescent="0.2">
      <c r="O436" s="61"/>
    </row>
    <row r="437" spans="15:15" x14ac:dyDescent="0.2">
      <c r="O437" s="61"/>
    </row>
    <row r="438" spans="15:15" x14ac:dyDescent="0.2">
      <c r="O438" s="61"/>
    </row>
    <row r="439" spans="15:15" x14ac:dyDescent="0.2">
      <c r="O439" s="61"/>
    </row>
    <row r="440" spans="15:15" x14ac:dyDescent="0.2">
      <c r="O440" s="61"/>
    </row>
    <row r="441" spans="15:15" x14ac:dyDescent="0.2">
      <c r="O441" s="3"/>
    </row>
    <row r="442" spans="15:15" x14ac:dyDescent="0.2">
      <c r="O442" s="3"/>
    </row>
    <row r="443" spans="15:15" x14ac:dyDescent="0.2">
      <c r="O443" s="61"/>
    </row>
    <row r="444" spans="15:15" x14ac:dyDescent="0.2">
      <c r="O444" s="61"/>
    </row>
    <row r="445" spans="15:15" x14ac:dyDescent="0.2">
      <c r="O445" s="61"/>
    </row>
    <row r="446" spans="15:15" x14ac:dyDescent="0.2">
      <c r="O446" s="61"/>
    </row>
    <row r="447" spans="15:15" x14ac:dyDescent="0.2">
      <c r="O447" s="61"/>
    </row>
    <row r="448" spans="15:15" x14ac:dyDescent="0.2">
      <c r="O448" s="61"/>
    </row>
    <row r="449" spans="15:15" x14ac:dyDescent="0.2">
      <c r="O449" s="3"/>
    </row>
    <row r="450" spans="15:15" x14ac:dyDescent="0.2">
      <c r="O450" s="3"/>
    </row>
    <row r="451" spans="15:15" x14ac:dyDescent="0.2">
      <c r="O451" s="61"/>
    </row>
    <row r="452" spans="15:15" x14ac:dyDescent="0.2">
      <c r="O452" s="61"/>
    </row>
    <row r="453" spans="15:15" x14ac:dyDescent="0.2">
      <c r="O453" s="61"/>
    </row>
    <row r="454" spans="15:15" x14ac:dyDescent="0.2">
      <c r="O454" s="61"/>
    </row>
    <row r="455" spans="15:15" x14ac:dyDescent="0.2">
      <c r="O455" s="3"/>
    </row>
    <row r="456" spans="15:15" x14ac:dyDescent="0.2">
      <c r="O456" s="3"/>
    </row>
    <row r="457" spans="15:15" x14ac:dyDescent="0.2">
      <c r="O457" s="61"/>
    </row>
    <row r="458" spans="15:15" x14ac:dyDescent="0.2">
      <c r="O458" s="3"/>
    </row>
    <row r="459" spans="15:15" x14ac:dyDescent="0.2">
      <c r="O459" s="3"/>
    </row>
    <row r="460" spans="15:15" x14ac:dyDescent="0.2">
      <c r="O460" s="3"/>
    </row>
    <row r="461" spans="15:15" x14ac:dyDescent="0.2">
      <c r="O461" s="61"/>
    </row>
    <row r="462" spans="15:15" x14ac:dyDescent="0.2">
      <c r="O462" s="61"/>
    </row>
    <row r="463" spans="15:15" x14ac:dyDescent="0.2">
      <c r="O463" s="3"/>
    </row>
    <row r="464" spans="15:15" x14ac:dyDescent="0.2">
      <c r="O464" s="3"/>
    </row>
    <row r="465" spans="15:15" x14ac:dyDescent="0.2">
      <c r="O465" s="3"/>
    </row>
    <row r="466" spans="15:15" x14ac:dyDescent="0.2">
      <c r="O466" s="3"/>
    </row>
    <row r="467" spans="15:15" x14ac:dyDescent="0.2">
      <c r="O467" s="3"/>
    </row>
    <row r="468" spans="15:15" x14ac:dyDescent="0.2">
      <c r="O468" s="3"/>
    </row>
    <row r="469" spans="15:15" x14ac:dyDescent="0.2">
      <c r="O469" s="3"/>
    </row>
    <row r="470" spans="15:15" x14ac:dyDescent="0.2">
      <c r="O470" s="3"/>
    </row>
    <row r="471" spans="15:15" x14ac:dyDescent="0.2">
      <c r="O471" s="3"/>
    </row>
    <row r="472" spans="15:15" x14ac:dyDescent="0.2">
      <c r="O472" s="3"/>
    </row>
    <row r="473" spans="15:15" x14ac:dyDescent="0.2">
      <c r="O473" s="3"/>
    </row>
    <row r="474" spans="15:15" x14ac:dyDescent="0.2">
      <c r="O474" s="3"/>
    </row>
    <row r="475" spans="15:15" x14ac:dyDescent="0.2">
      <c r="O475" s="3"/>
    </row>
    <row r="476" spans="15:15" x14ac:dyDescent="0.2">
      <c r="O476" s="3"/>
    </row>
    <row r="477" spans="15:15" x14ac:dyDescent="0.2">
      <c r="O477" s="3"/>
    </row>
    <row r="478" spans="15:15" x14ac:dyDescent="0.2">
      <c r="O478" s="3"/>
    </row>
    <row r="479" spans="15:15" x14ac:dyDescent="0.2">
      <c r="O479" s="3"/>
    </row>
    <row r="480" spans="15:15" x14ac:dyDescent="0.2">
      <c r="O480" s="3"/>
    </row>
    <row r="481" spans="15:15" x14ac:dyDescent="0.2">
      <c r="O481" s="3"/>
    </row>
    <row r="482" spans="15:15" x14ac:dyDescent="0.2">
      <c r="O482" s="3"/>
    </row>
    <row r="483" spans="15:15" x14ac:dyDescent="0.2">
      <c r="O483" s="3"/>
    </row>
    <row r="484" spans="15:15" x14ac:dyDescent="0.2">
      <c r="O484" s="3"/>
    </row>
    <row r="485" spans="15:15" x14ac:dyDescent="0.2">
      <c r="O485" s="3"/>
    </row>
    <row r="486" spans="15:15" x14ac:dyDescent="0.2">
      <c r="O486" s="3"/>
    </row>
    <row r="487" spans="15:15" x14ac:dyDescent="0.2">
      <c r="O487" s="3"/>
    </row>
    <row r="488" spans="15:15" x14ac:dyDescent="0.2">
      <c r="O488" s="3"/>
    </row>
    <row r="489" spans="15:15" x14ac:dyDescent="0.2">
      <c r="O489" s="3"/>
    </row>
    <row r="490" spans="15:15" x14ac:dyDescent="0.2">
      <c r="O490" s="3"/>
    </row>
    <row r="491" spans="15:15" x14ac:dyDescent="0.2">
      <c r="O491" s="3"/>
    </row>
    <row r="492" spans="15:15" x14ac:dyDescent="0.2">
      <c r="O492" s="3"/>
    </row>
    <row r="493" spans="15:15" x14ac:dyDescent="0.2">
      <c r="O493" s="3"/>
    </row>
    <row r="494" spans="15:15" x14ac:dyDescent="0.2">
      <c r="O494" s="3"/>
    </row>
    <row r="495" spans="15:15" x14ac:dyDescent="0.2">
      <c r="O495" s="3"/>
    </row>
    <row r="496" spans="15:15" x14ac:dyDescent="0.2">
      <c r="O496" s="61"/>
    </row>
    <row r="497" spans="15:15" x14ac:dyDescent="0.2">
      <c r="O497" s="61"/>
    </row>
    <row r="498" spans="15:15" x14ac:dyDescent="0.2">
      <c r="O498" s="61"/>
    </row>
    <row r="499" spans="15:15" x14ac:dyDescent="0.2">
      <c r="O499" s="3"/>
    </row>
    <row r="500" spans="15:15" x14ac:dyDescent="0.2">
      <c r="O500" s="3"/>
    </row>
    <row r="501" spans="15:15" x14ac:dyDescent="0.2">
      <c r="O501" s="3"/>
    </row>
    <row r="502" spans="15:15" x14ac:dyDescent="0.2">
      <c r="O502" s="3"/>
    </row>
    <row r="503" spans="15:15" x14ac:dyDescent="0.2">
      <c r="O503" s="3"/>
    </row>
    <row r="504" spans="15:15" x14ac:dyDescent="0.2">
      <c r="O504" s="61"/>
    </row>
    <row r="505" spans="15:15" x14ac:dyDescent="0.2">
      <c r="O505" s="61"/>
    </row>
    <row r="506" spans="15:15" x14ac:dyDescent="0.2">
      <c r="O506" s="3"/>
    </row>
    <row r="507" spans="15:15" x14ac:dyDescent="0.2">
      <c r="O507" s="3"/>
    </row>
    <row r="508" spans="15:15" x14ac:dyDescent="0.2">
      <c r="O508" s="61"/>
    </row>
    <row r="509" spans="15:15" x14ac:dyDescent="0.2">
      <c r="O509" s="61"/>
    </row>
    <row r="510" spans="15:15" x14ac:dyDescent="0.2">
      <c r="O510" s="61"/>
    </row>
    <row r="511" spans="15:15" x14ac:dyDescent="0.2">
      <c r="O511" s="3"/>
    </row>
    <row r="512" spans="15:15" x14ac:dyDescent="0.2">
      <c r="O512" s="3"/>
    </row>
    <row r="513" spans="15:15" x14ac:dyDescent="0.2">
      <c r="O513" s="3"/>
    </row>
    <row r="514" spans="15:15" x14ac:dyDescent="0.2">
      <c r="O514" s="3"/>
    </row>
    <row r="515" spans="15:15" x14ac:dyDescent="0.2">
      <c r="O515" s="3"/>
    </row>
    <row r="516" spans="15:15" x14ac:dyDescent="0.2">
      <c r="O516" s="3"/>
    </row>
    <row r="517" spans="15:15" x14ac:dyDescent="0.2">
      <c r="O517" s="61"/>
    </row>
    <row r="518" spans="15:15" x14ac:dyDescent="0.2">
      <c r="O518" s="3"/>
    </row>
    <row r="519" spans="15:15" x14ac:dyDescent="0.2">
      <c r="O519" s="3"/>
    </row>
    <row r="520" spans="15:15" x14ac:dyDescent="0.2">
      <c r="O520" s="3"/>
    </row>
    <row r="521" spans="15:15" x14ac:dyDescent="0.2">
      <c r="O521" s="61"/>
    </row>
    <row r="522" spans="15:15" x14ac:dyDescent="0.2">
      <c r="O522" s="61"/>
    </row>
    <row r="523" spans="15:15" x14ac:dyDescent="0.2">
      <c r="O523" s="3"/>
    </row>
    <row r="524" spans="15:15" x14ac:dyDescent="0.2">
      <c r="O524" s="61"/>
    </row>
    <row r="525" spans="15:15" x14ac:dyDescent="0.2">
      <c r="O525" s="61"/>
    </row>
    <row r="526" spans="15:15" x14ac:dyDescent="0.2">
      <c r="O526" s="61"/>
    </row>
    <row r="527" spans="15:15" x14ac:dyDescent="0.2">
      <c r="O527" s="61"/>
    </row>
    <row r="528" spans="15:15" x14ac:dyDescent="0.2">
      <c r="O528" s="3"/>
    </row>
    <row r="529" spans="15:15" x14ac:dyDescent="0.2">
      <c r="O529" s="61"/>
    </row>
    <row r="530" spans="15:15" x14ac:dyDescent="0.2">
      <c r="O530" s="61"/>
    </row>
    <row r="531" spans="15:15" x14ac:dyDescent="0.2">
      <c r="O531" s="61"/>
    </row>
    <row r="532" spans="15:15" x14ac:dyDescent="0.2">
      <c r="O532" s="3"/>
    </row>
    <row r="533" spans="15:15" x14ac:dyDescent="0.2">
      <c r="O533" s="61"/>
    </row>
    <row r="534" spans="15:15" x14ac:dyDescent="0.2">
      <c r="O534" s="61"/>
    </row>
    <row r="535" spans="15:15" x14ac:dyDescent="0.2">
      <c r="O535" s="61"/>
    </row>
    <row r="536" spans="15:15" x14ac:dyDescent="0.2">
      <c r="O536" s="61"/>
    </row>
    <row r="537" spans="15:15" x14ac:dyDescent="0.2">
      <c r="O537" s="61"/>
    </row>
    <row r="538" spans="15:15" x14ac:dyDescent="0.2">
      <c r="O538" s="61"/>
    </row>
    <row r="539" spans="15:15" x14ac:dyDescent="0.2">
      <c r="O539" s="61"/>
    </row>
    <row r="540" spans="15:15" x14ac:dyDescent="0.2">
      <c r="O540" s="61"/>
    </row>
    <row r="541" spans="15:15" x14ac:dyDescent="0.2">
      <c r="O541" s="61"/>
    </row>
    <row r="542" spans="15:15" x14ac:dyDescent="0.2">
      <c r="O542" s="61"/>
    </row>
    <row r="543" spans="15:15" x14ac:dyDescent="0.2">
      <c r="O543" s="3"/>
    </row>
    <row r="544" spans="15:15" x14ac:dyDescent="0.2">
      <c r="O544" s="61"/>
    </row>
    <row r="545" spans="15:15" x14ac:dyDescent="0.2">
      <c r="O545" s="61"/>
    </row>
    <row r="546" spans="15:15" x14ac:dyDescent="0.2">
      <c r="O546" s="3"/>
    </row>
    <row r="547" spans="15:15" x14ac:dyDescent="0.2">
      <c r="O547" s="3"/>
    </row>
    <row r="548" spans="15:15" x14ac:dyDescent="0.2">
      <c r="O548" s="3"/>
    </row>
    <row r="549" spans="15:15" x14ac:dyDescent="0.2">
      <c r="O549" s="61"/>
    </row>
    <row r="550" spans="15:15" x14ac:dyDescent="0.2">
      <c r="O550" s="61"/>
    </row>
    <row r="551" spans="15:15" x14ac:dyDescent="0.2">
      <c r="O551" s="3"/>
    </row>
    <row r="552" spans="15:15" x14ac:dyDescent="0.2">
      <c r="O552" s="3"/>
    </row>
    <row r="553" spans="15:15" x14ac:dyDescent="0.2">
      <c r="O553" s="3"/>
    </row>
    <row r="554" spans="15:15" x14ac:dyDescent="0.2">
      <c r="O554" s="3"/>
    </row>
    <row r="555" spans="15:15" x14ac:dyDescent="0.2">
      <c r="O555" s="3"/>
    </row>
    <row r="556" spans="15:15" x14ac:dyDescent="0.2">
      <c r="O556" s="3"/>
    </row>
    <row r="557" spans="15:15" x14ac:dyDescent="0.2">
      <c r="O557" s="3"/>
    </row>
    <row r="558" spans="15:15" x14ac:dyDescent="0.2">
      <c r="O558" s="3"/>
    </row>
    <row r="559" spans="15:15" x14ac:dyDescent="0.2">
      <c r="O559" s="3"/>
    </row>
    <row r="560" spans="15:15" x14ac:dyDescent="0.2">
      <c r="O560" s="3"/>
    </row>
    <row r="561" spans="15:15" x14ac:dyDescent="0.2">
      <c r="O561" s="3"/>
    </row>
    <row r="562" spans="15:15" x14ac:dyDescent="0.2">
      <c r="O562" s="3"/>
    </row>
    <row r="563" spans="15:15" x14ac:dyDescent="0.2">
      <c r="O563" s="3"/>
    </row>
    <row r="564" spans="15:15" x14ac:dyDescent="0.2">
      <c r="O564" s="3"/>
    </row>
    <row r="565" spans="15:15" x14ac:dyDescent="0.2">
      <c r="O565" s="3"/>
    </row>
    <row r="566" spans="15:15" x14ac:dyDescent="0.2">
      <c r="O566" s="3"/>
    </row>
    <row r="567" spans="15:15" x14ac:dyDescent="0.2">
      <c r="O567" s="3"/>
    </row>
    <row r="568" spans="15:15" x14ac:dyDescent="0.2">
      <c r="O568" s="3"/>
    </row>
    <row r="569" spans="15:15" x14ac:dyDescent="0.2">
      <c r="O569" s="3"/>
    </row>
    <row r="570" spans="15:15" x14ac:dyDescent="0.2">
      <c r="O570" s="3"/>
    </row>
    <row r="571" spans="15:15" x14ac:dyDescent="0.2">
      <c r="O571" s="3"/>
    </row>
    <row r="572" spans="15:15" x14ac:dyDescent="0.2">
      <c r="O572" s="3"/>
    </row>
    <row r="573" spans="15:15" x14ac:dyDescent="0.2">
      <c r="O573" s="3"/>
    </row>
    <row r="574" spans="15:15" x14ac:dyDescent="0.2">
      <c r="O574" s="3"/>
    </row>
    <row r="575" spans="15:15" x14ac:dyDescent="0.2">
      <c r="O575" s="3"/>
    </row>
    <row r="576" spans="15:15" x14ac:dyDescent="0.2">
      <c r="O576" s="3"/>
    </row>
    <row r="577" spans="15:15" x14ac:dyDescent="0.2">
      <c r="O577" s="3"/>
    </row>
    <row r="578" spans="15:15" x14ac:dyDescent="0.2">
      <c r="O578" s="3"/>
    </row>
    <row r="579" spans="15:15" x14ac:dyDescent="0.2">
      <c r="O579" s="3"/>
    </row>
    <row r="580" spans="15:15" x14ac:dyDescent="0.2">
      <c r="O580" s="3"/>
    </row>
    <row r="581" spans="15:15" x14ac:dyDescent="0.2">
      <c r="O581" s="61"/>
    </row>
    <row r="582" spans="15:15" x14ac:dyDescent="0.2">
      <c r="O582" s="3"/>
    </row>
    <row r="583" spans="15:15" x14ac:dyDescent="0.2">
      <c r="O583" s="3"/>
    </row>
    <row r="584" spans="15:15" x14ac:dyDescent="0.2">
      <c r="O584" s="3"/>
    </row>
    <row r="585" spans="15:15" x14ac:dyDescent="0.2">
      <c r="O585" s="3"/>
    </row>
    <row r="586" spans="15:15" x14ac:dyDescent="0.2">
      <c r="O586" s="3"/>
    </row>
    <row r="587" spans="15:15" x14ac:dyDescent="0.2">
      <c r="O587" s="3"/>
    </row>
    <row r="588" spans="15:15" x14ac:dyDescent="0.2">
      <c r="O588" s="3"/>
    </row>
    <row r="589" spans="15:15" x14ac:dyDescent="0.2">
      <c r="O589" s="3"/>
    </row>
    <row r="590" spans="15:15" x14ac:dyDescent="0.2">
      <c r="O590" s="61"/>
    </row>
    <row r="591" spans="15:15" x14ac:dyDescent="0.2">
      <c r="O591" s="61"/>
    </row>
    <row r="592" spans="15:15" x14ac:dyDescent="0.2">
      <c r="O592" s="61"/>
    </row>
    <row r="593" spans="15:15" x14ac:dyDescent="0.2">
      <c r="O593" s="61"/>
    </row>
    <row r="594" spans="15:15" x14ac:dyDescent="0.2">
      <c r="O594" s="61"/>
    </row>
    <row r="595" spans="15:15" x14ac:dyDescent="0.2">
      <c r="O595" s="3"/>
    </row>
    <row r="596" spans="15:15" x14ac:dyDescent="0.2">
      <c r="O596" s="61"/>
    </row>
    <row r="597" spans="15:15" x14ac:dyDescent="0.2">
      <c r="O597" s="61"/>
    </row>
    <row r="598" spans="15:15" x14ac:dyDescent="0.2">
      <c r="O598" s="3"/>
    </row>
    <row r="599" spans="15:15" x14ac:dyDescent="0.2">
      <c r="O599" s="3"/>
    </row>
    <row r="600" spans="15:15" x14ac:dyDescent="0.2">
      <c r="O600" s="3"/>
    </row>
    <row r="601" spans="15:15" x14ac:dyDescent="0.2">
      <c r="O601" s="61"/>
    </row>
    <row r="602" spans="15:15" x14ac:dyDescent="0.2">
      <c r="O602" s="61"/>
    </row>
    <row r="603" spans="15:15" x14ac:dyDescent="0.2">
      <c r="O603" s="61"/>
    </row>
    <row r="604" spans="15:15" x14ac:dyDescent="0.2">
      <c r="O604" s="61"/>
    </row>
    <row r="605" spans="15:15" x14ac:dyDescent="0.2">
      <c r="O605" s="61"/>
    </row>
    <row r="606" spans="15:15" x14ac:dyDescent="0.2">
      <c r="O606" s="61"/>
    </row>
    <row r="607" spans="15:15" x14ac:dyDescent="0.2">
      <c r="O607" s="61"/>
    </row>
    <row r="608" spans="15:15" x14ac:dyDescent="0.2">
      <c r="O608" s="61"/>
    </row>
    <row r="609" spans="15:15" x14ac:dyDescent="0.2">
      <c r="O609" s="61"/>
    </row>
    <row r="610" spans="15:15" x14ac:dyDescent="0.2">
      <c r="O610" s="61"/>
    </row>
    <row r="611" spans="15:15" x14ac:dyDescent="0.2">
      <c r="O611" s="3"/>
    </row>
    <row r="612" spans="15:15" x14ac:dyDescent="0.2">
      <c r="O612" s="61"/>
    </row>
    <row r="613" spans="15:15" x14ac:dyDescent="0.2">
      <c r="O613" s="61"/>
    </row>
    <row r="614" spans="15:15" x14ac:dyDescent="0.2">
      <c r="O614" s="3"/>
    </row>
    <row r="615" spans="15:15" x14ac:dyDescent="0.2">
      <c r="O615" s="61"/>
    </row>
    <row r="616" spans="15:15" x14ac:dyDescent="0.2">
      <c r="O616" s="3"/>
    </row>
    <row r="617" spans="15:15" x14ac:dyDescent="0.2">
      <c r="O617" s="3"/>
    </row>
    <row r="618" spans="15:15" x14ac:dyDescent="0.2">
      <c r="O618" s="3"/>
    </row>
    <row r="619" spans="15:15" x14ac:dyDescent="0.2">
      <c r="O619" s="3"/>
    </row>
    <row r="620" spans="15:15" x14ac:dyDescent="0.2">
      <c r="O620" s="3"/>
    </row>
    <row r="621" spans="15:15" x14ac:dyDescent="0.2">
      <c r="O621" s="3"/>
    </row>
    <row r="622" spans="15:15" x14ac:dyDescent="0.2">
      <c r="O622" s="3"/>
    </row>
    <row r="623" spans="15:15" x14ac:dyDescent="0.2">
      <c r="O623" s="3"/>
    </row>
    <row r="624" spans="15:15" x14ac:dyDescent="0.2">
      <c r="O624" s="3"/>
    </row>
    <row r="625" spans="15:15" x14ac:dyDescent="0.2">
      <c r="O625" s="3"/>
    </row>
    <row r="626" spans="15:15" x14ac:dyDescent="0.2">
      <c r="O626" s="3"/>
    </row>
    <row r="627" spans="15:15" x14ac:dyDescent="0.2">
      <c r="O627" s="3"/>
    </row>
    <row r="628" spans="15:15" x14ac:dyDescent="0.2">
      <c r="O628" s="61"/>
    </row>
    <row r="629" spans="15:15" x14ac:dyDescent="0.2">
      <c r="O629" s="61"/>
    </row>
    <row r="630" spans="15:15" x14ac:dyDescent="0.2">
      <c r="O630" s="61"/>
    </row>
    <row r="631" spans="15:15" x14ac:dyDescent="0.2">
      <c r="O631" s="61"/>
    </row>
    <row r="632" spans="15:15" x14ac:dyDescent="0.2">
      <c r="O632" s="61"/>
    </row>
    <row r="633" spans="15:15" x14ac:dyDescent="0.2">
      <c r="O633" s="61"/>
    </row>
    <row r="634" spans="15:15" x14ac:dyDescent="0.2">
      <c r="O634" s="3"/>
    </row>
    <row r="635" spans="15:15" x14ac:dyDescent="0.2">
      <c r="O635" s="61"/>
    </row>
    <row r="636" spans="15:15" x14ac:dyDescent="0.2">
      <c r="O636" s="61"/>
    </row>
    <row r="637" spans="15:15" x14ac:dyDescent="0.2">
      <c r="O637" s="61"/>
    </row>
    <row r="638" spans="15:15" x14ac:dyDescent="0.2">
      <c r="O638" s="61"/>
    </row>
    <row r="639" spans="15:15" x14ac:dyDescent="0.2">
      <c r="O639" s="61"/>
    </row>
    <row r="640" spans="15:15" x14ac:dyDescent="0.2">
      <c r="O640" s="61"/>
    </row>
    <row r="641" spans="15:15" x14ac:dyDescent="0.2">
      <c r="O641" s="61"/>
    </row>
    <row r="642" spans="15:15" x14ac:dyDescent="0.2">
      <c r="O642" s="61"/>
    </row>
    <row r="643" spans="15:15" x14ac:dyDescent="0.2">
      <c r="O643" s="3"/>
    </row>
    <row r="644" spans="15:15" x14ac:dyDescent="0.2">
      <c r="O644" s="61"/>
    </row>
    <row r="645" spans="15:15" x14ac:dyDescent="0.2">
      <c r="O645" s="61"/>
    </row>
    <row r="646" spans="15:15" x14ac:dyDescent="0.2">
      <c r="O646" s="61"/>
    </row>
    <row r="647" spans="15:15" x14ac:dyDescent="0.2">
      <c r="O647" s="61"/>
    </row>
    <row r="648" spans="15:15" x14ac:dyDescent="0.2">
      <c r="O648" s="61"/>
    </row>
    <row r="649" spans="15:15" x14ac:dyDescent="0.2">
      <c r="O649" s="61"/>
    </row>
    <row r="650" spans="15:15" x14ac:dyDescent="0.2">
      <c r="O650" s="3"/>
    </row>
    <row r="651" spans="15:15" x14ac:dyDescent="0.2">
      <c r="O651" s="3"/>
    </row>
    <row r="652" spans="15:15" x14ac:dyDescent="0.2">
      <c r="O652" s="61"/>
    </row>
    <row r="653" spans="15:15" x14ac:dyDescent="0.2">
      <c r="O653" s="61"/>
    </row>
    <row r="654" spans="15:15" x14ac:dyDescent="0.2">
      <c r="O654" s="61"/>
    </row>
    <row r="655" spans="15:15" x14ac:dyDescent="0.2">
      <c r="O655" s="61"/>
    </row>
    <row r="656" spans="15:15" x14ac:dyDescent="0.2">
      <c r="O656" s="3"/>
    </row>
    <row r="657" spans="15:15" x14ac:dyDescent="0.2">
      <c r="O657" s="61"/>
    </row>
    <row r="658" spans="15:15" x14ac:dyDescent="0.2">
      <c r="O658" s="61"/>
    </row>
    <row r="659" spans="15:15" x14ac:dyDescent="0.2">
      <c r="O659" s="3"/>
    </row>
    <row r="660" spans="15:15" x14ac:dyDescent="0.2">
      <c r="O660" s="3"/>
    </row>
    <row r="661" spans="15:15" x14ac:dyDescent="0.2">
      <c r="O661" s="3"/>
    </row>
    <row r="662" spans="15:15" x14ac:dyDescent="0.2">
      <c r="O662" s="3"/>
    </row>
    <row r="663" spans="15:15" x14ac:dyDescent="0.2">
      <c r="O663" s="3"/>
    </row>
    <row r="664" spans="15:15" x14ac:dyDescent="0.2">
      <c r="O664" s="3"/>
    </row>
    <row r="665" spans="15:15" x14ac:dyDescent="0.2">
      <c r="O665" s="3"/>
    </row>
    <row r="666" spans="15:15" x14ac:dyDescent="0.2">
      <c r="O666" s="3"/>
    </row>
    <row r="667" spans="15:15" x14ac:dyDescent="0.2">
      <c r="O667" s="3"/>
    </row>
    <row r="668" spans="15:15" x14ac:dyDescent="0.2">
      <c r="O668" s="3"/>
    </row>
    <row r="669" spans="15:15" x14ac:dyDescent="0.2">
      <c r="O669" s="3"/>
    </row>
    <row r="670" spans="15:15" x14ac:dyDescent="0.2">
      <c r="O670" s="3"/>
    </row>
    <row r="671" spans="15:15" x14ac:dyDescent="0.2">
      <c r="O671" s="3"/>
    </row>
    <row r="672" spans="15:15" x14ac:dyDescent="0.2">
      <c r="O672" s="61"/>
    </row>
    <row r="673" spans="15:15" x14ac:dyDescent="0.2">
      <c r="O673" s="61"/>
    </row>
    <row r="674" spans="15:15" x14ac:dyDescent="0.2">
      <c r="O674" s="3"/>
    </row>
    <row r="675" spans="15:15" x14ac:dyDescent="0.2">
      <c r="O675" s="61"/>
    </row>
    <row r="676" spans="15:15" x14ac:dyDescent="0.2">
      <c r="O676" s="61"/>
    </row>
    <row r="677" spans="15:15" x14ac:dyDescent="0.2">
      <c r="O677" s="61"/>
    </row>
    <row r="678" spans="15:15" x14ac:dyDescent="0.2">
      <c r="O678" s="3"/>
    </row>
    <row r="679" spans="15:15" x14ac:dyDescent="0.2">
      <c r="O679" s="61"/>
    </row>
    <row r="680" spans="15:15" x14ac:dyDescent="0.2">
      <c r="O680" s="3"/>
    </row>
    <row r="681" spans="15:15" x14ac:dyDescent="0.2">
      <c r="O681" s="3"/>
    </row>
    <row r="682" spans="15:15" x14ac:dyDescent="0.2">
      <c r="O682" s="3"/>
    </row>
    <row r="683" spans="15:15" x14ac:dyDescent="0.2">
      <c r="O683" s="3"/>
    </row>
    <row r="684" spans="15:15" x14ac:dyDescent="0.2">
      <c r="O684" s="61"/>
    </row>
    <row r="685" spans="15:15" x14ac:dyDescent="0.2">
      <c r="O685" s="61"/>
    </row>
    <row r="686" spans="15:15" x14ac:dyDescent="0.2">
      <c r="O686" s="61"/>
    </row>
    <row r="687" spans="15:15" x14ac:dyDescent="0.2">
      <c r="O687" s="61"/>
    </row>
    <row r="688" spans="15:15" x14ac:dyDescent="0.2">
      <c r="O688" s="61"/>
    </row>
    <row r="689" spans="15:15" x14ac:dyDescent="0.2">
      <c r="O689" s="61"/>
    </row>
    <row r="690" spans="15:15" x14ac:dyDescent="0.2">
      <c r="O690" s="61"/>
    </row>
    <row r="691" spans="15:15" x14ac:dyDescent="0.2">
      <c r="O691" s="61"/>
    </row>
    <row r="692" spans="15:15" x14ac:dyDescent="0.2">
      <c r="O692" s="61"/>
    </row>
    <row r="693" spans="15:15" x14ac:dyDescent="0.2">
      <c r="O693" s="61"/>
    </row>
    <row r="694" spans="15:15" x14ac:dyDescent="0.2">
      <c r="O694" s="61"/>
    </row>
    <row r="695" spans="15:15" x14ac:dyDescent="0.2">
      <c r="O695" s="61"/>
    </row>
    <row r="696" spans="15:15" x14ac:dyDescent="0.2">
      <c r="O696" s="61"/>
    </row>
    <row r="697" spans="15:15" x14ac:dyDescent="0.2">
      <c r="O697" s="61"/>
    </row>
    <row r="698" spans="15:15" x14ac:dyDescent="0.2">
      <c r="O698" s="61"/>
    </row>
    <row r="699" spans="15:15" x14ac:dyDescent="0.2">
      <c r="O699" s="61"/>
    </row>
    <row r="700" spans="15:15" x14ac:dyDescent="0.2">
      <c r="O700" s="61"/>
    </row>
    <row r="701" spans="15:15" x14ac:dyDescent="0.2">
      <c r="O701" s="3"/>
    </row>
    <row r="702" spans="15:15" x14ac:dyDescent="0.2">
      <c r="O702" s="3"/>
    </row>
    <row r="703" spans="15:15" x14ac:dyDescent="0.2">
      <c r="O703" s="61"/>
    </row>
    <row r="704" spans="15:15" x14ac:dyDescent="0.2">
      <c r="O704" s="61"/>
    </row>
    <row r="705" spans="15:15" x14ac:dyDescent="0.2">
      <c r="O705" s="61"/>
    </row>
    <row r="706" spans="15:15" x14ac:dyDescent="0.2">
      <c r="O706" s="61"/>
    </row>
    <row r="707" spans="15:15" x14ac:dyDescent="0.2">
      <c r="O707" s="61"/>
    </row>
    <row r="708" spans="15:15" x14ac:dyDescent="0.2">
      <c r="O708" s="61"/>
    </row>
    <row r="709" spans="15:15" x14ac:dyDescent="0.2">
      <c r="O709" s="3"/>
    </row>
    <row r="710" spans="15:15" x14ac:dyDescent="0.2">
      <c r="O710" s="3"/>
    </row>
    <row r="711" spans="15:15" x14ac:dyDescent="0.2">
      <c r="O711" s="61"/>
    </row>
    <row r="712" spans="15:15" x14ac:dyDescent="0.2">
      <c r="O712" s="61"/>
    </row>
    <row r="713" spans="15:15" x14ac:dyDescent="0.2">
      <c r="O713" s="61"/>
    </row>
    <row r="714" spans="15:15" x14ac:dyDescent="0.2">
      <c r="O714" s="61"/>
    </row>
    <row r="715" spans="15:15" x14ac:dyDescent="0.2">
      <c r="O715" s="3"/>
    </row>
    <row r="716" spans="15:15" x14ac:dyDescent="0.2">
      <c r="O716" s="3"/>
    </row>
    <row r="717" spans="15:15" x14ac:dyDescent="0.2">
      <c r="O717" s="3"/>
    </row>
    <row r="718" spans="15:15" x14ac:dyDescent="0.2">
      <c r="O718" s="3"/>
    </row>
    <row r="719" spans="15:15" x14ac:dyDescent="0.2">
      <c r="O719" s="3"/>
    </row>
    <row r="720" spans="15:15" x14ac:dyDescent="0.2">
      <c r="O720" s="61"/>
    </row>
    <row r="721" spans="15:15" x14ac:dyDescent="0.2">
      <c r="O721" s="3"/>
    </row>
    <row r="722" spans="15:15" x14ac:dyDescent="0.2">
      <c r="O722" s="3"/>
    </row>
    <row r="723" spans="15:15" x14ac:dyDescent="0.2">
      <c r="O723" s="61"/>
    </row>
    <row r="724" spans="15:15" x14ac:dyDescent="0.2">
      <c r="O724" s="3"/>
    </row>
    <row r="725" spans="15:15" x14ac:dyDescent="0.2">
      <c r="O725" s="61"/>
    </row>
    <row r="726" spans="15:15" x14ac:dyDescent="0.2">
      <c r="O726" s="61"/>
    </row>
    <row r="727" spans="15:15" x14ac:dyDescent="0.2">
      <c r="O727" s="3"/>
    </row>
    <row r="728" spans="15:15" x14ac:dyDescent="0.2">
      <c r="O728" s="61"/>
    </row>
    <row r="729" spans="15:15" x14ac:dyDescent="0.2">
      <c r="O729" s="61"/>
    </row>
    <row r="730" spans="15:15" x14ac:dyDescent="0.2">
      <c r="O730" s="3"/>
    </row>
    <row r="731" spans="15:15" x14ac:dyDescent="0.2">
      <c r="O731" s="61"/>
    </row>
    <row r="732" spans="15:15" x14ac:dyDescent="0.2">
      <c r="O732" s="61"/>
    </row>
    <row r="733" spans="15:15" x14ac:dyDescent="0.2">
      <c r="O733" s="3"/>
    </row>
    <row r="734" spans="15:15" x14ac:dyDescent="0.2">
      <c r="O734" s="61"/>
    </row>
    <row r="735" spans="15:15" x14ac:dyDescent="0.2">
      <c r="O735" s="3"/>
    </row>
    <row r="736" spans="15:15" x14ac:dyDescent="0.2">
      <c r="O736" s="61"/>
    </row>
    <row r="737" spans="15:15" x14ac:dyDescent="0.2">
      <c r="O737" s="61"/>
    </row>
    <row r="738" spans="15:15" x14ac:dyDescent="0.2">
      <c r="O738" s="61"/>
    </row>
    <row r="739" spans="15:15" x14ac:dyDescent="0.2">
      <c r="O739" s="61"/>
    </row>
    <row r="740" spans="15:15" x14ac:dyDescent="0.2">
      <c r="O740" s="3"/>
    </row>
    <row r="741" spans="15:15" x14ac:dyDescent="0.2">
      <c r="O741" s="3"/>
    </row>
    <row r="742" spans="15:15" x14ac:dyDescent="0.2">
      <c r="O742" s="61"/>
    </row>
    <row r="743" spans="15:15" x14ac:dyDescent="0.2">
      <c r="O743" s="61"/>
    </row>
    <row r="744" spans="15:15" x14ac:dyDescent="0.2">
      <c r="O744" s="61"/>
    </row>
    <row r="745" spans="15:15" x14ac:dyDescent="0.2">
      <c r="O745" s="61"/>
    </row>
    <row r="746" spans="15:15" x14ac:dyDescent="0.2">
      <c r="O746" s="61"/>
    </row>
    <row r="747" spans="15:15" x14ac:dyDescent="0.2">
      <c r="O747" s="61"/>
    </row>
    <row r="748" spans="15:15" x14ac:dyDescent="0.2">
      <c r="O748" s="61"/>
    </row>
    <row r="749" spans="15:15" x14ac:dyDescent="0.2">
      <c r="O749" s="61"/>
    </row>
    <row r="750" spans="15:15" x14ac:dyDescent="0.2">
      <c r="O750" s="61"/>
    </row>
    <row r="751" spans="15:15" x14ac:dyDescent="0.2">
      <c r="O751" s="61"/>
    </row>
    <row r="752" spans="15:15" x14ac:dyDescent="0.2">
      <c r="O752" s="61"/>
    </row>
    <row r="753" spans="15:15" x14ac:dyDescent="0.2">
      <c r="O753" s="61"/>
    </row>
    <row r="754" spans="15:15" x14ac:dyDescent="0.2">
      <c r="O754" s="61"/>
    </row>
    <row r="755" spans="15:15" x14ac:dyDescent="0.2">
      <c r="O755" s="3"/>
    </row>
    <row r="756" spans="15:15" x14ac:dyDescent="0.2">
      <c r="O756" s="61"/>
    </row>
    <row r="757" spans="15:15" x14ac:dyDescent="0.2">
      <c r="O757" s="61"/>
    </row>
    <row r="758" spans="15:15" x14ac:dyDescent="0.2">
      <c r="O758" s="61"/>
    </row>
    <row r="759" spans="15:15" x14ac:dyDescent="0.2">
      <c r="O759" s="3"/>
    </row>
    <row r="760" spans="15:15" x14ac:dyDescent="0.2">
      <c r="O760" s="61"/>
    </row>
    <row r="761" spans="15:15" x14ac:dyDescent="0.2">
      <c r="O761" s="61"/>
    </row>
    <row r="762" spans="15:15" x14ac:dyDescent="0.2">
      <c r="O762" s="3"/>
    </row>
    <row r="763" spans="15:15" x14ac:dyDescent="0.2">
      <c r="O763" s="3"/>
    </row>
    <row r="764" spans="15:15" x14ac:dyDescent="0.2">
      <c r="O764" s="61"/>
    </row>
    <row r="765" spans="15:15" x14ac:dyDescent="0.2">
      <c r="O765" s="61"/>
    </row>
    <row r="766" spans="15:15" x14ac:dyDescent="0.2">
      <c r="O766" s="61"/>
    </row>
    <row r="767" spans="15:15" x14ac:dyDescent="0.2">
      <c r="O767" s="3"/>
    </row>
    <row r="768" spans="15:15" x14ac:dyDescent="0.2">
      <c r="O768" s="3"/>
    </row>
    <row r="769" spans="15:15" x14ac:dyDescent="0.2">
      <c r="O769" s="3"/>
    </row>
    <row r="770" spans="15:15" x14ac:dyDescent="0.2">
      <c r="O770" s="61"/>
    </row>
    <row r="771" spans="15:15" x14ac:dyDescent="0.2">
      <c r="O771" s="3"/>
    </row>
    <row r="772" spans="15:15" x14ac:dyDescent="0.2">
      <c r="O772" s="61"/>
    </row>
    <row r="773" spans="15:15" x14ac:dyDescent="0.2">
      <c r="O773" s="3"/>
    </row>
    <row r="774" spans="15:15" x14ac:dyDescent="0.2">
      <c r="O774" s="3"/>
    </row>
    <row r="775" spans="15:15" x14ac:dyDescent="0.2">
      <c r="O775" s="61"/>
    </row>
    <row r="776" spans="15:15" x14ac:dyDescent="0.2">
      <c r="O776" s="61"/>
    </row>
    <row r="777" spans="15:15" x14ac:dyDescent="0.2">
      <c r="O777" s="61"/>
    </row>
    <row r="778" spans="15:15" x14ac:dyDescent="0.2">
      <c r="O778" s="3"/>
    </row>
    <row r="779" spans="15:15" x14ac:dyDescent="0.2">
      <c r="O779" s="3"/>
    </row>
    <row r="780" spans="15:15" x14ac:dyDescent="0.2">
      <c r="O780" s="61"/>
    </row>
    <row r="781" spans="15:15" x14ac:dyDescent="0.2">
      <c r="O781" s="61"/>
    </row>
    <row r="782" spans="15:15" x14ac:dyDescent="0.2">
      <c r="O782" s="61"/>
    </row>
    <row r="783" spans="15:15" x14ac:dyDescent="0.2">
      <c r="O783" s="3"/>
    </row>
    <row r="784" spans="15:15" x14ac:dyDescent="0.2">
      <c r="O784" s="61"/>
    </row>
    <row r="785" spans="15:15" x14ac:dyDescent="0.2">
      <c r="O785" s="61"/>
    </row>
    <row r="786" spans="15:15" x14ac:dyDescent="0.2">
      <c r="O786" s="61"/>
    </row>
    <row r="787" spans="15:15" x14ac:dyDescent="0.2">
      <c r="O787" s="3"/>
    </row>
    <row r="788" spans="15:15" x14ac:dyDescent="0.2">
      <c r="O788" s="61"/>
    </row>
    <row r="789" spans="15:15" x14ac:dyDescent="0.2">
      <c r="O789" s="61"/>
    </row>
    <row r="790" spans="15:15" x14ac:dyDescent="0.2">
      <c r="O790" s="3"/>
    </row>
    <row r="791" spans="15:15" x14ac:dyDescent="0.2">
      <c r="O791" s="3"/>
    </row>
    <row r="792" spans="15:15" x14ac:dyDescent="0.2">
      <c r="O792" s="3"/>
    </row>
    <row r="793" spans="15:15" x14ac:dyDescent="0.2">
      <c r="O793" s="3"/>
    </row>
    <row r="794" spans="15:15" x14ac:dyDescent="0.2">
      <c r="O794" s="61"/>
    </row>
    <row r="795" spans="15:15" x14ac:dyDescent="0.2">
      <c r="O795" s="61"/>
    </row>
    <row r="796" spans="15:15" x14ac:dyDescent="0.2">
      <c r="O796" s="61"/>
    </row>
    <row r="797" spans="15:15" x14ac:dyDescent="0.2">
      <c r="O797" s="3"/>
    </row>
    <row r="798" spans="15:15" x14ac:dyDescent="0.2">
      <c r="O798" s="61"/>
    </row>
    <row r="799" spans="15:15" x14ac:dyDescent="0.2">
      <c r="O799" s="61"/>
    </row>
    <row r="800" spans="15:15" x14ac:dyDescent="0.2">
      <c r="O800" s="3"/>
    </row>
    <row r="801" spans="15:15" x14ac:dyDescent="0.2">
      <c r="O801" s="61"/>
    </row>
    <row r="802" spans="15:15" x14ac:dyDescent="0.2">
      <c r="O802" s="3"/>
    </row>
    <row r="803" spans="15:15" x14ac:dyDescent="0.2">
      <c r="O803" s="61"/>
    </row>
    <row r="804" spans="15:15" x14ac:dyDescent="0.2">
      <c r="O804" s="61"/>
    </row>
    <row r="805" spans="15:15" x14ac:dyDescent="0.2">
      <c r="O805" s="61"/>
    </row>
    <row r="806" spans="15:15" x14ac:dyDescent="0.2">
      <c r="O806" s="61"/>
    </row>
    <row r="807" spans="15:15" x14ac:dyDescent="0.2">
      <c r="O807" s="61"/>
    </row>
    <row r="808" spans="15:15" x14ac:dyDescent="0.2">
      <c r="O808" s="61"/>
    </row>
    <row r="809" spans="15:15" x14ac:dyDescent="0.2">
      <c r="O809" s="61"/>
    </row>
    <row r="810" spans="15:15" x14ac:dyDescent="0.2">
      <c r="O810" s="61"/>
    </row>
    <row r="811" spans="15:15" x14ac:dyDescent="0.2">
      <c r="O811" s="3"/>
    </row>
    <row r="812" spans="15:15" x14ac:dyDescent="0.2">
      <c r="O812" s="61"/>
    </row>
    <row r="813" spans="15:15" x14ac:dyDescent="0.2">
      <c r="O813" s="61"/>
    </row>
    <row r="814" spans="15:15" x14ac:dyDescent="0.2">
      <c r="O814" s="61"/>
    </row>
    <row r="815" spans="15:15" x14ac:dyDescent="0.2">
      <c r="O815" s="61"/>
    </row>
    <row r="816" spans="15:15" x14ac:dyDescent="0.2">
      <c r="O816" s="61"/>
    </row>
    <row r="817" spans="15:15" x14ac:dyDescent="0.2">
      <c r="O817" s="61"/>
    </row>
    <row r="818" spans="15:15" x14ac:dyDescent="0.2">
      <c r="O818" s="61"/>
    </row>
    <row r="819" spans="15:15" x14ac:dyDescent="0.2">
      <c r="O819" s="3"/>
    </row>
    <row r="820" spans="15:15" x14ac:dyDescent="0.2">
      <c r="O820" s="61"/>
    </row>
    <row r="821" spans="15:15" x14ac:dyDescent="0.2">
      <c r="O821" s="61"/>
    </row>
    <row r="822" spans="15:15" x14ac:dyDescent="0.2">
      <c r="O822" s="61"/>
    </row>
    <row r="823" spans="15:15" x14ac:dyDescent="0.2">
      <c r="O823" s="61"/>
    </row>
    <row r="824" spans="15:15" x14ac:dyDescent="0.2">
      <c r="O824" s="61"/>
    </row>
    <row r="825" spans="15:15" x14ac:dyDescent="0.2">
      <c r="O825" s="61"/>
    </row>
    <row r="826" spans="15:15" x14ac:dyDescent="0.2">
      <c r="O826" s="3"/>
    </row>
    <row r="827" spans="15:15" x14ac:dyDescent="0.2">
      <c r="O827" s="3"/>
    </row>
    <row r="828" spans="15:15" x14ac:dyDescent="0.2">
      <c r="O828" s="61"/>
    </row>
    <row r="829" spans="15:15" x14ac:dyDescent="0.2">
      <c r="O829" s="61"/>
    </row>
    <row r="830" spans="15:15" x14ac:dyDescent="0.2">
      <c r="O830" s="61"/>
    </row>
    <row r="831" spans="15:15" x14ac:dyDescent="0.2">
      <c r="O831" s="61"/>
    </row>
    <row r="832" spans="15:15" x14ac:dyDescent="0.2">
      <c r="O832" s="3"/>
    </row>
    <row r="833" spans="15:15" x14ac:dyDescent="0.2">
      <c r="O833" s="61"/>
    </row>
    <row r="834" spans="15:15" x14ac:dyDescent="0.2">
      <c r="O834" s="61"/>
    </row>
    <row r="835" spans="15:15" x14ac:dyDescent="0.2">
      <c r="O835" s="3"/>
    </row>
    <row r="836" spans="15:15" x14ac:dyDescent="0.2">
      <c r="O836" s="61"/>
    </row>
    <row r="837" spans="15:15" x14ac:dyDescent="0.2">
      <c r="O837" s="61"/>
    </row>
    <row r="838" spans="15:15" x14ac:dyDescent="0.2">
      <c r="O838" s="3"/>
    </row>
    <row r="839" spans="15:15" x14ac:dyDescent="0.2">
      <c r="O839" s="3"/>
    </row>
    <row r="840" spans="15:15" x14ac:dyDescent="0.2">
      <c r="O840" s="3"/>
    </row>
    <row r="841" spans="15:15" x14ac:dyDescent="0.2">
      <c r="O841" s="61"/>
    </row>
    <row r="842" spans="15:15" x14ac:dyDescent="0.2">
      <c r="O842" s="61"/>
    </row>
    <row r="843" spans="15:15" x14ac:dyDescent="0.2">
      <c r="O843" s="3"/>
    </row>
    <row r="844" spans="15:15" x14ac:dyDescent="0.2">
      <c r="O844" s="61"/>
    </row>
    <row r="845" spans="15:15" x14ac:dyDescent="0.2">
      <c r="O845" s="61"/>
    </row>
    <row r="846" spans="15:15" x14ac:dyDescent="0.2">
      <c r="O846" s="61"/>
    </row>
    <row r="847" spans="15:15" x14ac:dyDescent="0.2">
      <c r="O847" s="61"/>
    </row>
    <row r="848" spans="15:15" x14ac:dyDescent="0.2">
      <c r="O848" s="61"/>
    </row>
    <row r="849" spans="15:15" x14ac:dyDescent="0.2">
      <c r="O849" s="61"/>
    </row>
    <row r="850" spans="15:15" x14ac:dyDescent="0.2">
      <c r="O850" s="3"/>
    </row>
    <row r="851" spans="15:15" x14ac:dyDescent="0.2">
      <c r="O851" s="3"/>
    </row>
    <row r="852" spans="15:15" x14ac:dyDescent="0.2">
      <c r="O852" s="3"/>
    </row>
    <row r="853" spans="15:15" x14ac:dyDescent="0.2">
      <c r="O853" s="61"/>
    </row>
    <row r="854" spans="15:15" x14ac:dyDescent="0.2">
      <c r="O854" s="61"/>
    </row>
    <row r="855" spans="15:15" x14ac:dyDescent="0.2">
      <c r="O855" s="3"/>
    </row>
    <row r="856" spans="15:15" x14ac:dyDescent="0.2">
      <c r="O856" s="3"/>
    </row>
    <row r="857" spans="15:15" x14ac:dyDescent="0.2">
      <c r="O857" s="61"/>
    </row>
    <row r="858" spans="15:15" x14ac:dyDescent="0.2">
      <c r="O858" s="61"/>
    </row>
    <row r="859" spans="15:15" x14ac:dyDescent="0.2">
      <c r="O859" s="61"/>
    </row>
    <row r="860" spans="15:15" x14ac:dyDescent="0.2">
      <c r="O860" s="61"/>
    </row>
    <row r="861" spans="15:15" x14ac:dyDescent="0.2">
      <c r="O861" s="3"/>
    </row>
    <row r="862" spans="15:15" x14ac:dyDescent="0.2">
      <c r="O862" s="61"/>
    </row>
    <row r="863" spans="15:15" x14ac:dyDescent="0.2">
      <c r="O863" s="3"/>
    </row>
    <row r="864" spans="15:15" x14ac:dyDescent="0.2">
      <c r="O864" s="61"/>
    </row>
    <row r="865" spans="15:15" x14ac:dyDescent="0.2">
      <c r="O865" s="61"/>
    </row>
    <row r="866" spans="15:15" x14ac:dyDescent="0.2">
      <c r="O866" s="61"/>
    </row>
    <row r="867" spans="15:15" x14ac:dyDescent="0.2">
      <c r="O867" s="3"/>
    </row>
    <row r="868" spans="15:15" x14ac:dyDescent="0.2">
      <c r="O868" s="61"/>
    </row>
    <row r="869" spans="15:15" x14ac:dyDescent="0.2">
      <c r="O869" s="3"/>
    </row>
    <row r="870" spans="15:15" x14ac:dyDescent="0.2">
      <c r="O870" s="3"/>
    </row>
    <row r="871" spans="15:15" x14ac:dyDescent="0.2">
      <c r="O871" s="61"/>
    </row>
    <row r="872" spans="15:15" x14ac:dyDescent="0.2">
      <c r="O872" s="61"/>
    </row>
    <row r="873" spans="15:15" x14ac:dyDescent="0.2">
      <c r="O873" s="61"/>
    </row>
    <row r="874" spans="15:15" x14ac:dyDescent="0.2">
      <c r="O874" s="3"/>
    </row>
    <row r="875" spans="15:15" x14ac:dyDescent="0.2">
      <c r="O875" s="61"/>
    </row>
    <row r="876" spans="15:15" x14ac:dyDescent="0.2">
      <c r="O876" s="61"/>
    </row>
    <row r="877" spans="15:15" x14ac:dyDescent="0.2">
      <c r="O877" s="61"/>
    </row>
    <row r="878" spans="15:15" x14ac:dyDescent="0.2">
      <c r="O878" s="3"/>
    </row>
    <row r="879" spans="15:15" x14ac:dyDescent="0.2">
      <c r="O879" s="3"/>
    </row>
    <row r="880" spans="15:15" x14ac:dyDescent="0.2">
      <c r="O880" s="3"/>
    </row>
    <row r="881" spans="15:15" x14ac:dyDescent="0.2">
      <c r="O881" s="61"/>
    </row>
    <row r="882" spans="15:15" x14ac:dyDescent="0.2">
      <c r="O882" s="61"/>
    </row>
    <row r="883" spans="15:15" x14ac:dyDescent="0.2">
      <c r="O883" s="61"/>
    </row>
    <row r="884" spans="15:15" x14ac:dyDescent="0.2">
      <c r="O884" s="3"/>
    </row>
    <row r="885" spans="15:15" x14ac:dyDescent="0.2">
      <c r="O885" s="3"/>
    </row>
    <row r="886" spans="15:15" x14ac:dyDescent="0.2">
      <c r="O886" s="3"/>
    </row>
    <row r="887" spans="15:15" x14ac:dyDescent="0.2">
      <c r="O887" s="61"/>
    </row>
    <row r="888" spans="15:15" x14ac:dyDescent="0.2">
      <c r="O888" s="3"/>
    </row>
    <row r="889" spans="15:15" x14ac:dyDescent="0.2">
      <c r="O889" s="61"/>
    </row>
    <row r="890" spans="15:15" x14ac:dyDescent="0.2">
      <c r="O890" s="61"/>
    </row>
    <row r="891" spans="15:15" x14ac:dyDescent="0.2">
      <c r="O891" s="61"/>
    </row>
    <row r="892" spans="15:15" x14ac:dyDescent="0.2">
      <c r="O892" s="61"/>
    </row>
    <row r="893" spans="15:15" x14ac:dyDescent="0.2">
      <c r="O893" s="3"/>
    </row>
    <row r="894" spans="15:15" x14ac:dyDescent="0.2">
      <c r="O894" s="61"/>
    </row>
    <row r="895" spans="15:15" x14ac:dyDescent="0.2">
      <c r="O895" s="61"/>
    </row>
    <row r="896" spans="15:15" x14ac:dyDescent="0.2">
      <c r="O896" s="61"/>
    </row>
    <row r="897" spans="15:15" x14ac:dyDescent="0.2">
      <c r="O897" s="61"/>
    </row>
    <row r="898" spans="15:15" x14ac:dyDescent="0.2">
      <c r="O898" s="61"/>
    </row>
    <row r="899" spans="15:15" x14ac:dyDescent="0.2">
      <c r="O899" s="61"/>
    </row>
    <row r="900" spans="15:15" x14ac:dyDescent="0.2">
      <c r="O900" s="3"/>
    </row>
    <row r="901" spans="15:15" x14ac:dyDescent="0.2">
      <c r="O901" s="3"/>
    </row>
    <row r="902" spans="15:15" x14ac:dyDescent="0.2">
      <c r="O902" s="61"/>
    </row>
    <row r="903" spans="15:15" x14ac:dyDescent="0.2">
      <c r="O903" s="3"/>
    </row>
    <row r="904" spans="15:15" x14ac:dyDescent="0.2">
      <c r="O904" s="3"/>
    </row>
    <row r="905" spans="15:15" x14ac:dyDescent="0.2">
      <c r="O905" s="61"/>
    </row>
    <row r="906" spans="15:15" x14ac:dyDescent="0.2">
      <c r="O906" s="61"/>
    </row>
    <row r="907" spans="15:15" x14ac:dyDescent="0.2">
      <c r="O907" s="61"/>
    </row>
    <row r="908" spans="15:15" x14ac:dyDescent="0.2">
      <c r="O908" s="61"/>
    </row>
    <row r="909" spans="15:15" x14ac:dyDescent="0.2">
      <c r="O909" s="61"/>
    </row>
    <row r="910" spans="15:15" x14ac:dyDescent="0.2">
      <c r="O910" s="3"/>
    </row>
    <row r="911" spans="15:15" x14ac:dyDescent="0.2">
      <c r="O911" s="3"/>
    </row>
    <row r="912" spans="15:15" x14ac:dyDescent="0.2">
      <c r="O912" s="3"/>
    </row>
    <row r="913" spans="15:15" x14ac:dyDescent="0.2">
      <c r="O913" s="61"/>
    </row>
    <row r="914" spans="15:15" x14ac:dyDescent="0.2">
      <c r="O914" s="3"/>
    </row>
    <row r="915" spans="15:15" x14ac:dyDescent="0.2">
      <c r="O915" s="3"/>
    </row>
    <row r="916" spans="15:15" x14ac:dyDescent="0.2">
      <c r="O916" s="3"/>
    </row>
    <row r="917" spans="15:15" x14ac:dyDescent="0.2">
      <c r="O917" s="3"/>
    </row>
    <row r="918" spans="15:15" x14ac:dyDescent="0.2">
      <c r="O918" s="3"/>
    </row>
    <row r="919" spans="15:15" x14ac:dyDescent="0.2">
      <c r="O919" s="3"/>
    </row>
    <row r="920" spans="15:15" x14ac:dyDescent="0.2">
      <c r="O920" s="3"/>
    </row>
    <row r="921" spans="15:15" x14ac:dyDescent="0.2">
      <c r="O921" s="3"/>
    </row>
    <row r="922" spans="15:15" x14ac:dyDescent="0.2">
      <c r="O922" s="3"/>
    </row>
    <row r="923" spans="15:15" x14ac:dyDescent="0.2">
      <c r="O923" s="3"/>
    </row>
    <row r="924" spans="15:15" x14ac:dyDescent="0.2">
      <c r="O924" s="3"/>
    </row>
    <row r="925" spans="15:15" x14ac:dyDescent="0.2">
      <c r="O925" s="3"/>
    </row>
    <row r="926" spans="15:15" x14ac:dyDescent="0.2">
      <c r="O926" s="3"/>
    </row>
    <row r="927" spans="15:15" x14ac:dyDescent="0.2">
      <c r="O927" s="61"/>
    </row>
    <row r="928" spans="15:15" x14ac:dyDescent="0.2">
      <c r="O928" s="3"/>
    </row>
    <row r="929" spans="15:15" x14ac:dyDescent="0.2">
      <c r="O929" s="61"/>
    </row>
    <row r="930" spans="15:15" x14ac:dyDescent="0.2">
      <c r="O930" s="3"/>
    </row>
    <row r="931" spans="15:15" x14ac:dyDescent="0.2">
      <c r="O931" s="61"/>
    </row>
    <row r="932" spans="15:15" x14ac:dyDescent="0.2">
      <c r="O932" s="61"/>
    </row>
    <row r="933" spans="15:15" x14ac:dyDescent="0.2">
      <c r="O933" s="61"/>
    </row>
    <row r="934" spans="15:15" x14ac:dyDescent="0.2">
      <c r="O934" s="61"/>
    </row>
    <row r="935" spans="15:15" x14ac:dyDescent="0.2">
      <c r="O935" s="3"/>
    </row>
    <row r="936" spans="15:15" x14ac:dyDescent="0.2">
      <c r="O936" s="61"/>
    </row>
    <row r="937" spans="15:15" x14ac:dyDescent="0.2">
      <c r="O937" s="61"/>
    </row>
    <row r="938" spans="15:15" x14ac:dyDescent="0.2">
      <c r="O938" s="3"/>
    </row>
    <row r="939" spans="15:15" x14ac:dyDescent="0.2">
      <c r="O939" s="3"/>
    </row>
    <row r="940" spans="15:15" x14ac:dyDescent="0.2">
      <c r="O940" s="61"/>
    </row>
    <row r="941" spans="15:15" x14ac:dyDescent="0.2">
      <c r="O941" s="3"/>
    </row>
    <row r="942" spans="15:15" x14ac:dyDescent="0.2">
      <c r="O942" s="61"/>
    </row>
    <row r="943" spans="15:15" x14ac:dyDescent="0.2">
      <c r="O943" s="61"/>
    </row>
    <row r="944" spans="15:15" x14ac:dyDescent="0.2">
      <c r="O944" s="61"/>
    </row>
    <row r="945" spans="15:15" x14ac:dyDescent="0.2">
      <c r="O945" s="61"/>
    </row>
    <row r="946" spans="15:15" x14ac:dyDescent="0.2">
      <c r="O946" s="3"/>
    </row>
    <row r="947" spans="15:15" x14ac:dyDescent="0.2">
      <c r="O947" s="3"/>
    </row>
    <row r="948" spans="15:15" x14ac:dyDescent="0.2">
      <c r="O948" s="3"/>
    </row>
    <row r="949" spans="15:15" x14ac:dyDescent="0.2">
      <c r="O949" s="3"/>
    </row>
    <row r="950" spans="15:15" x14ac:dyDescent="0.2">
      <c r="O950" s="61"/>
    </row>
    <row r="951" spans="15:15" x14ac:dyDescent="0.2">
      <c r="O951" s="61"/>
    </row>
  </sheetData>
  <mergeCells count="17">
    <mergeCell ref="B1:O1"/>
    <mergeCell ref="Q1:W1"/>
    <mergeCell ref="B2:O2"/>
    <mergeCell ref="Q2:W2"/>
    <mergeCell ref="B3:O3"/>
    <mergeCell ref="Q3:W3"/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</mergeCells>
  <hyperlinks>
    <hyperlink ref="D7"/>
    <hyperlink ref="D10"/>
    <hyperlink ref="D13"/>
    <hyperlink ref="D15"/>
    <hyperlink ref="D16"/>
    <hyperlink ref="K14"/>
    <hyperlink ref="K16"/>
    <hyperlink ref="K12"/>
    <hyperlink ref="T36"/>
    <hyperlink ref="T37"/>
    <hyperlink ref="T10"/>
    <hyperlink ref="K13"/>
    <hyperlink ref="D23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MARIA LEMUS BENITEZ</dc:creator>
  <cp:lastModifiedBy>LUZ  MARIA LEMUS BENITEZ</cp:lastModifiedBy>
  <dcterms:created xsi:type="dcterms:W3CDTF">2021-05-11T22:07:14Z</dcterms:created>
  <dcterms:modified xsi:type="dcterms:W3CDTF">2021-05-11T22:11:07Z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