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B0064204-CFF8-48A1-BF11-93BF8731AF71}" xr6:coauthVersionLast="46" xr6:coauthVersionMax="46" xr10:uidLastSave="{00000000-0000-0000-0000-000000000000}"/>
  <bookViews>
    <workbookView xWindow="-110" yWindow="-110" windowWidth="19420" windowHeight="10420" activeTab="1" xr2:uid="{D1E4BCA8-3BCD-454C-AED1-4363668F9557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2" l="1"/>
  <c r="C42" i="2"/>
  <c r="C34" i="2"/>
  <c r="D33" i="2"/>
  <c r="C33" i="2"/>
  <c r="D29" i="2"/>
  <c r="D34" i="2" s="1"/>
  <c r="D43" i="2" s="1"/>
  <c r="C29" i="2"/>
  <c r="D21" i="2"/>
  <c r="C21" i="2"/>
  <c r="D14" i="2"/>
  <c r="D22" i="2" s="1"/>
  <c r="C14" i="2"/>
  <c r="C22" i="2" s="1"/>
  <c r="C46" i="1"/>
  <c r="F44" i="1"/>
  <c r="F45" i="1" s="1"/>
  <c r="D36" i="1"/>
  <c r="C36" i="1"/>
  <c r="D29" i="1"/>
  <c r="C29" i="1"/>
  <c r="D24" i="1"/>
  <c r="C24" i="1"/>
  <c r="D16" i="1"/>
  <c r="C16" i="1"/>
  <c r="C18" i="1" s="1"/>
  <c r="D10" i="1"/>
  <c r="D18" i="1" s="1"/>
  <c r="C10" i="1"/>
  <c r="C43" i="2" l="1"/>
  <c r="C38" i="1"/>
  <c r="C42" i="1" s="1"/>
  <c r="D38" i="1"/>
  <c r="D42" i="1" s="1"/>
  <c r="D44" i="1" s="1"/>
  <c r="D46" i="1" s="1"/>
</calcChain>
</file>

<file path=xl/sharedStrings.xml><?xml version="1.0" encoding="utf-8"?>
<sst xmlns="http://schemas.openxmlformats.org/spreadsheetml/2006/main" count="79" uniqueCount="68">
  <si>
    <t>ADMINISTRADORA DE FONDOS DE PENSIONES CRECER. S.A</t>
  </si>
  <si>
    <t>ESTADO DE RESULTADOS DEL 1 AL 31 DE ENERO</t>
  </si>
  <si>
    <t>(Expresados en dólares de los Estados Unidos de América)</t>
  </si>
  <si>
    <t>DESCRIPCION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</si>
  <si>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</si>
  <si>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</si>
  <si>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</si>
  <si>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</si>
  <si>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</si>
  <si>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</si>
  <si>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</si>
  <si>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</si>
  <si>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</si>
  <si>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</si>
  <si>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</si>
  <si>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</si>
  <si>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</si>
  <si>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</si>
  <si>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</si>
  <si>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</si>
  <si>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</si>
  <si>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</si>
  <si>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</si>
  <si>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</si>
  <si>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</si>
  <si>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</si>
  <si>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</si>
  <si>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</si>
  <si>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</si>
  <si>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ACCION</t>
  </si>
  <si>
    <t>RUTH DEL CASTILLO DE SOLORZANO</t>
  </si>
  <si>
    <t>OSCAR ARMANDO PEREZ MERINO</t>
  </si>
  <si>
    <t>PRESIDENTA EJECUTIVA Y REPRESENTANTE LEGAL</t>
  </si>
  <si>
    <t>CONTADOR GENERAL</t>
  </si>
  <si>
    <t>BALANCE GENERAL AL 31 DE ENERO DE 2021 Y 31 DE DICIEMBRE DE 2020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</si>
  <si>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</si>
  <si>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</si>
  <si>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</si>
  <si>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</si>
  <si>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</si>
  <si>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</si>
  <si>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</si>
  <si>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</si>
  <si>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</si>
  <si>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</si>
  <si>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</si>
  <si>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</si>
  <si>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</si>
  <si>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</si>
  <si>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</si>
  <si>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</si>
  <si>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</si>
  <si>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</si>
  <si>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</si>
  <si>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</si>
  <si>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</si>
  <si>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</si>
  <si>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</si>
  <si>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</si>
  <si>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</si>
  <si>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</si>
  <si>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</si>
  <si>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EJERCICIOS ANTERIORES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</si>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</sst>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0000;[Red]\-#,##0.00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1" applyNumberFormat="0" applyFill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6" fillId="4" borderId="2" xfId="2" applyNumberFormat="1" applyFont="1" applyFill="1" applyBorder="1" applyAlignment="1">
      <alignment horizontal="center"/>
    </xf>
    <xf numFmtId="0" fontId="7" fillId="4" borderId="3" xfId="2" applyNumberFormat="1" applyFont="1" applyFill="1" applyBorder="1" applyAlignment="1">
      <alignment horizontal="center"/>
    </xf>
    <xf numFmtId="49" fontId="7" fillId="4" borderId="4" xfId="2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left"/>
    </xf>
    <xf numFmtId="38" fontId="3" fillId="3" borderId="6" xfId="0" applyNumberFormat="1" applyFont="1" applyFill="1" applyBorder="1" applyAlignment="1">
      <alignment horizontal="right"/>
    </xf>
    <xf numFmtId="38" fontId="3" fillId="3" borderId="7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3" fillId="3" borderId="6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9" fontId="8" fillId="5" borderId="8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37" fontId="3" fillId="3" borderId="6" xfId="0" applyNumberFormat="1" applyFont="1" applyFill="1" applyBorder="1" applyAlignment="1">
      <alignment horizontal="right"/>
    </xf>
    <xf numFmtId="49" fontId="8" fillId="6" borderId="9" xfId="0" applyNumberFormat="1" applyFont="1" applyFill="1" applyBorder="1" applyAlignment="1">
      <alignment horizontal="left"/>
    </xf>
    <xf numFmtId="164" fontId="8" fillId="6" borderId="10" xfId="1" applyNumberFormat="1" applyFont="1" applyFill="1" applyBorder="1" applyAlignment="1">
      <alignment horizontal="right"/>
    </xf>
    <xf numFmtId="164" fontId="8" fillId="6" borderId="11" xfId="1" applyNumberFormat="1" applyFont="1" applyFill="1" applyBorder="1" applyAlignment="1">
      <alignment horizontal="right"/>
    </xf>
    <xf numFmtId="164" fontId="4" fillId="3" borderId="0" xfId="1" applyNumberFormat="1" applyFont="1" applyFill="1"/>
    <xf numFmtId="37" fontId="3" fillId="3" borderId="12" xfId="0" applyNumberFormat="1" applyFont="1" applyFill="1" applyBorder="1" applyAlignment="1">
      <alignment horizontal="right"/>
    </xf>
    <xf numFmtId="37" fontId="3" fillId="3" borderId="7" xfId="0" applyNumberFormat="1" applyFont="1" applyFill="1" applyBorder="1" applyAlignment="1">
      <alignment horizontal="right"/>
    </xf>
    <xf numFmtId="49" fontId="5" fillId="3" borderId="0" xfId="0" applyNumberFormat="1" applyFont="1" applyFill="1"/>
    <xf numFmtId="165" fontId="8" fillId="6" borderId="10" xfId="0" applyNumberFormat="1" applyFont="1" applyFill="1" applyBorder="1" applyAlignment="1">
      <alignment horizontal="right"/>
    </xf>
    <xf numFmtId="165" fontId="8" fillId="6" borderId="11" xfId="0" applyNumberFormat="1" applyFont="1" applyFill="1" applyBorder="1" applyAlignment="1">
      <alignment horizontal="right"/>
    </xf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49" fontId="4" fillId="3" borderId="0" xfId="0" applyNumberFormat="1" applyFont="1" applyFill="1"/>
    <xf numFmtId="38" fontId="4" fillId="3" borderId="0" xfId="0" applyNumberFormat="1" applyFont="1" applyFill="1"/>
    <xf numFmtId="49" fontId="9" fillId="3" borderId="0" xfId="0" applyNumberFormat="1" applyFont="1" applyFill="1"/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9" fontId="3" fillId="3" borderId="13" xfId="0" applyNumberFormat="1" applyFont="1" applyFill="1" applyBorder="1"/>
    <xf numFmtId="0" fontId="3" fillId="3" borderId="13" xfId="0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3" fontId="4" fillId="3" borderId="0" xfId="1" applyFont="1" applyFill="1"/>
    <xf numFmtId="10" fontId="4" fillId="3" borderId="0" xfId="3" applyNumberFormat="1" applyFont="1" applyFill="1"/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38" fontId="3" fillId="3" borderId="6" xfId="0" applyNumberFormat="1" applyFont="1" applyFill="1" applyBorder="1"/>
    <xf numFmtId="38" fontId="3" fillId="3" borderId="7" xfId="0" applyNumberFormat="1" applyFont="1" applyFill="1" applyBorder="1"/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49" fontId="6" fillId="4" borderId="5" xfId="2" applyNumberFormat="1" applyFont="1" applyFill="1" applyBorder="1" applyAlignment="1">
      <alignment horizontal="left"/>
    </xf>
    <xf numFmtId="167" fontId="6" fillId="4" borderId="6" xfId="4" applyNumberFormat="1" applyFont="1" applyFill="1" applyBorder="1"/>
    <xf numFmtId="38" fontId="6" fillId="4" borderId="7" xfId="2" applyNumberFormat="1" applyFont="1" applyFill="1" applyBorder="1"/>
    <xf numFmtId="38" fontId="6" fillId="4" borderId="14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7" fontId="8" fillId="5" borderId="6" xfId="4" applyNumberFormat="1" applyFont="1" applyFill="1" applyBorder="1"/>
    <xf numFmtId="38" fontId="8" fillId="5" borderId="14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7" fontId="2" fillId="4" borderId="6" xfId="4" applyNumberFormat="1" applyFont="1" applyFill="1" applyBorder="1"/>
    <xf numFmtId="38" fontId="2" fillId="4" borderId="14" xfId="2" applyNumberFormat="1" applyFill="1" applyBorder="1"/>
    <xf numFmtId="49" fontId="1" fillId="5" borderId="5" xfId="2" applyNumberFormat="1" applyFont="1" applyFill="1" applyBorder="1" applyAlignment="1">
      <alignment horizontal="left"/>
    </xf>
    <xf numFmtId="167" fontId="1" fillId="5" borderId="6" xfId="4" applyNumberFormat="1" applyFont="1" applyFill="1" applyBorder="1"/>
    <xf numFmtId="38" fontId="1" fillId="5" borderId="14" xfId="2" applyNumberFormat="1" applyFont="1" applyFill="1" applyBorder="1"/>
    <xf numFmtId="37" fontId="3" fillId="3" borderId="12" xfId="0" applyNumberFormat="1" applyFont="1" applyFill="1" applyBorder="1"/>
    <xf numFmtId="37" fontId="3" fillId="3" borderId="15" xfId="0" applyNumberFormat="1" applyFont="1" applyFill="1" applyBorder="1"/>
    <xf numFmtId="38" fontId="3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6" xfId="0" applyNumberFormat="1" applyFont="1" applyFill="1" applyBorder="1"/>
  </cellXfs>
  <cellStyles count="5">
    <cellStyle name="Millares" xfId="1" builtinId="3"/>
    <cellStyle name="Millares 2" xfId="4" xr:uid="{926A7822-A443-4C79-BC84-B9578F425ADD}"/>
    <cellStyle name="Normal" xfId="0" builtinId="0"/>
    <cellStyle name="Porcentaje 2" xfId="3" xr:uid="{6E7FDC96-F0A2-4591-9CBC-1D442E9BD75F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1460500</xdr:colOff>
      <xdr:row>0</xdr:row>
      <xdr:rowOff>66674</xdr:rowOff>
    </xdr:from>
    <xdr:to>
      <xdr:col>1</xdr:col>
      <xdr:colOff>3889375</xdr:colOff>
      <xdr:row>0</xdr:row>
      <xdr:rowOff>609599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8CD21AB5-E23E-4B46-BDB2-17B151C8BD9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6674"/>
          <a:ext cx="24288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1854200</xdr:colOff>
      <xdr:row>0</xdr:row>
      <xdr:rowOff>50800</xdr:rowOff>
    </xdr:from>
    <xdr:to>
      <xdr:col>1</xdr:col>
      <xdr:colOff>4002431</xdr:colOff>
      <xdr:row>0</xdr:row>
      <xdr:rowOff>628993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6FD8C5F-761A-446B-97AF-74C992959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4850" y="50800"/>
          <a:ext cx="2148231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CB36-6B33-4FB9-8E6F-9984927464FF}">
  <dimension ref="A1:F58"/>
  <sheetViews>
    <sheetView workbookViewId="0">
      <selection activeCell="B6" sqref="B6:D44"/>
    </sheetView>
  </sheetViews>
  <sheetFormatPr baseColWidth="10" defaultColWidth="8.26953125" defaultRowHeight="0" customHeight="1" zeroHeight="1" x14ac:dyDescent="0.2"/>
  <cols>
    <col min="1" max="1" width="1.7265625" style="38" customWidth="1"/>
    <col min="2" max="2" width="73.08984375" style="38" bestFit="1" customWidth="1"/>
    <col min="3" max="4" width="15.1796875" style="39" customWidth="1"/>
    <col min="5" max="16384" width="8.26953125" style="2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2021</v>
      </c>
      <c r="D6" s="9">
        <v>2020</v>
      </c>
    </row>
    <row r="7" spans="1:4" ht="12.5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6035245</v>
      </c>
      <c r="D9" s="17">
        <v>5245816</v>
      </c>
    </row>
    <row r="10" spans="1:4" ht="13" x14ac:dyDescent="0.3">
      <c r="A10" s="5"/>
      <c r="B10" s="13" t="s">
        <v>6</v>
      </c>
      <c r="C10" s="18">
        <f>SUM(C9)</f>
        <v>6035245</v>
      </c>
      <c r="D10" s="19">
        <f>SUM(D9)</f>
        <v>5245816</v>
      </c>
    </row>
    <row r="11" spans="1:4" ht="12.5" x14ac:dyDescent="0.25">
      <c r="A11" s="5"/>
      <c r="B11" s="10"/>
      <c r="C11" s="16"/>
      <c r="D11" s="17"/>
    </row>
    <row r="12" spans="1:4" ht="13" x14ac:dyDescent="0.3">
      <c r="A12" s="5"/>
      <c r="B12" s="13" t="s">
        <v>7</v>
      </c>
      <c r="C12" s="18"/>
      <c r="D12" s="19"/>
    </row>
    <row r="13" spans="1:4" ht="12.5" x14ac:dyDescent="0.25">
      <c r="A13" s="5"/>
      <c r="B13" s="10" t="s">
        <v>8</v>
      </c>
      <c r="C13" s="16">
        <v>2864343</v>
      </c>
      <c r="D13" s="17">
        <v>2382947</v>
      </c>
    </row>
    <row r="14" spans="1:4" ht="12.5" x14ac:dyDescent="0.25">
      <c r="A14" s="5"/>
      <c r="B14" s="10" t="s">
        <v>9</v>
      </c>
      <c r="C14" s="16">
        <v>94908</v>
      </c>
      <c r="D14" s="17">
        <v>105812</v>
      </c>
    </row>
    <row r="15" spans="1:4" ht="12.5" x14ac:dyDescent="0.25">
      <c r="A15" s="5"/>
      <c r="B15" s="10" t="s">
        <v>10</v>
      </c>
      <c r="C15" s="16">
        <v>135339</v>
      </c>
      <c r="D15" s="17">
        <v>102042</v>
      </c>
    </row>
    <row r="16" spans="1:4" ht="13" x14ac:dyDescent="0.3">
      <c r="A16" s="5"/>
      <c r="B16" s="13" t="s">
        <v>6</v>
      </c>
      <c r="C16" s="18">
        <f>SUM(C13:C15)</f>
        <v>3094590</v>
      </c>
      <c r="D16" s="19">
        <f>SUM(D13:D15)</f>
        <v>2590801</v>
      </c>
    </row>
    <row r="17" spans="1:4" ht="12.5" x14ac:dyDescent="0.25">
      <c r="A17" s="5"/>
      <c r="B17" s="10"/>
      <c r="C17" s="11"/>
      <c r="D17" s="12"/>
    </row>
    <row r="18" spans="1:4" ht="13" x14ac:dyDescent="0.3">
      <c r="A18" s="5"/>
      <c r="B18" s="20" t="s">
        <v>11</v>
      </c>
      <c r="C18" s="21">
        <f>C10-C16</f>
        <v>2940655</v>
      </c>
      <c r="D18" s="22">
        <f>D10-D16</f>
        <v>2655015</v>
      </c>
    </row>
    <row r="19" spans="1:4" ht="12.5" x14ac:dyDescent="0.25">
      <c r="A19" s="5"/>
      <c r="B19" s="10"/>
      <c r="C19" s="16"/>
      <c r="D19" s="17"/>
    </row>
    <row r="20" spans="1:4" ht="13" x14ac:dyDescent="0.3">
      <c r="A20" s="5"/>
      <c r="B20" s="13" t="s">
        <v>12</v>
      </c>
      <c r="C20" s="18"/>
      <c r="D20" s="19"/>
    </row>
    <row r="21" spans="1:4" ht="12.5" x14ac:dyDescent="0.25">
      <c r="A21" s="5"/>
      <c r="B21" s="10" t="s">
        <v>13</v>
      </c>
      <c r="C21" s="16">
        <v>1145705</v>
      </c>
      <c r="D21" s="17">
        <v>1062550</v>
      </c>
    </row>
    <row r="22" spans="1:4" ht="12.5" x14ac:dyDescent="0.25">
      <c r="A22" s="5"/>
      <c r="B22" s="10" t="s">
        <v>14</v>
      </c>
      <c r="C22" s="16">
        <v>145866</v>
      </c>
      <c r="D22" s="17">
        <v>113642</v>
      </c>
    </row>
    <row r="23" spans="1:4" ht="12.5" x14ac:dyDescent="0.25">
      <c r="A23" s="5"/>
      <c r="B23" s="10" t="s">
        <v>15</v>
      </c>
      <c r="C23" s="16">
        <v>2658</v>
      </c>
      <c r="D23" s="17">
        <v>680</v>
      </c>
    </row>
    <row r="24" spans="1:4" ht="13" x14ac:dyDescent="0.3">
      <c r="A24" s="5"/>
      <c r="B24" s="13" t="s">
        <v>6</v>
      </c>
      <c r="C24" s="18">
        <f>SUM(C21:C23)</f>
        <v>1294229</v>
      </c>
      <c r="D24" s="19">
        <f>SUM(D21:D23)</f>
        <v>1176872</v>
      </c>
    </row>
    <row r="25" spans="1:4" ht="12.5" x14ac:dyDescent="0.25">
      <c r="A25" s="5"/>
      <c r="B25" s="10"/>
      <c r="C25" s="16"/>
      <c r="D25" s="17"/>
    </row>
    <row r="26" spans="1:4" ht="13" x14ac:dyDescent="0.3">
      <c r="A26" s="5"/>
      <c r="B26" s="13" t="s">
        <v>16</v>
      </c>
      <c r="C26" s="18"/>
      <c r="D26" s="19"/>
    </row>
    <row r="27" spans="1:4" ht="12.5" x14ac:dyDescent="0.25">
      <c r="A27" s="5"/>
      <c r="B27" s="10" t="s">
        <v>17</v>
      </c>
      <c r="C27" s="16">
        <v>49</v>
      </c>
      <c r="D27" s="17">
        <v>91</v>
      </c>
    </row>
    <row r="28" spans="1:4" ht="12.5" x14ac:dyDescent="0.25">
      <c r="A28" s="5"/>
      <c r="B28" s="10" t="s">
        <v>18</v>
      </c>
      <c r="C28" s="16">
        <v>-91531</v>
      </c>
      <c r="D28" s="17">
        <v>-117784</v>
      </c>
    </row>
    <row r="29" spans="1:4" ht="13" x14ac:dyDescent="0.3">
      <c r="A29" s="5"/>
      <c r="B29" s="13" t="s">
        <v>6</v>
      </c>
      <c r="C29" s="18">
        <f>SUM(C27:C28)</f>
        <v>-91482</v>
      </c>
      <c r="D29" s="19">
        <f>SUM(D27:D28)</f>
        <v>-117693</v>
      </c>
    </row>
    <row r="30" spans="1:4" ht="12.5" x14ac:dyDescent="0.25">
      <c r="A30" s="5"/>
      <c r="B30" s="10"/>
      <c r="C30" s="16"/>
      <c r="D30" s="17"/>
    </row>
    <row r="31" spans="1:4" ht="13" x14ac:dyDescent="0.3">
      <c r="A31" s="5"/>
      <c r="B31" s="13" t="s">
        <v>19</v>
      </c>
      <c r="C31" s="18"/>
      <c r="D31" s="19"/>
    </row>
    <row r="32" spans="1:4" ht="12.5" x14ac:dyDescent="0.25">
      <c r="A32" s="5"/>
      <c r="B32" s="10" t="s">
        <v>20</v>
      </c>
      <c r="C32" s="16">
        <v>57</v>
      </c>
      <c r="D32" s="17">
        <v>357</v>
      </c>
    </row>
    <row r="33" spans="1:6" ht="12.5" x14ac:dyDescent="0.25">
      <c r="A33" s="5"/>
      <c r="B33" s="10" t="s">
        <v>21</v>
      </c>
      <c r="C33" s="16">
        <v>-171</v>
      </c>
      <c r="D33" s="17">
        <v>-598</v>
      </c>
    </row>
    <row r="34" spans="1:6" ht="12.5" x14ac:dyDescent="0.25">
      <c r="A34" s="5"/>
      <c r="B34" s="10" t="s">
        <v>22</v>
      </c>
      <c r="C34" s="16">
        <v>11871</v>
      </c>
      <c r="D34" s="17">
        <v>11258</v>
      </c>
    </row>
    <row r="35" spans="1:6" ht="12.5" x14ac:dyDescent="0.25">
      <c r="A35" s="5"/>
      <c r="B35" s="10" t="s">
        <v>23</v>
      </c>
      <c r="C35" s="16">
        <v>-71647</v>
      </c>
      <c r="D35" s="17">
        <v>-3984</v>
      </c>
    </row>
    <row r="36" spans="1:6" ht="13" x14ac:dyDescent="0.3">
      <c r="A36" s="5"/>
      <c r="B36" s="13" t="s">
        <v>6</v>
      </c>
      <c r="C36" s="18">
        <f>SUM(C32:C35)</f>
        <v>-59890</v>
      </c>
      <c r="D36" s="19">
        <f>SUM(D32:D35)</f>
        <v>7033</v>
      </c>
    </row>
    <row r="37" spans="1:6" ht="12.5" x14ac:dyDescent="0.25">
      <c r="A37" s="5"/>
      <c r="B37" s="10"/>
      <c r="C37" s="11"/>
      <c r="D37" s="12"/>
    </row>
    <row r="38" spans="1:6" ht="13" x14ac:dyDescent="0.3">
      <c r="A38" s="5"/>
      <c r="B38" s="23" t="s">
        <v>24</v>
      </c>
      <c r="C38" s="24">
        <f>C10-C16-C24-C29-C36</f>
        <v>1797798</v>
      </c>
      <c r="D38" s="25">
        <f>D10-D16-D24-D29-D36</f>
        <v>1588803</v>
      </c>
    </row>
    <row r="39" spans="1:6" ht="12.5" x14ac:dyDescent="0.25">
      <c r="A39" s="5"/>
      <c r="B39" s="10"/>
      <c r="C39" s="11"/>
      <c r="D39" s="12"/>
    </row>
    <row r="40" spans="1:6" ht="12.5" x14ac:dyDescent="0.25">
      <c r="A40" s="5"/>
      <c r="B40" s="10" t="s">
        <v>25</v>
      </c>
      <c r="C40" s="16">
        <v>261736</v>
      </c>
      <c r="D40" s="17">
        <v>385168</v>
      </c>
    </row>
    <row r="41" spans="1:6" ht="12.5" x14ac:dyDescent="0.25">
      <c r="A41" s="5"/>
      <c r="B41" s="10" t="s">
        <v>26</v>
      </c>
      <c r="C41" s="16">
        <v>0</v>
      </c>
      <c r="D41" s="17">
        <v>44936</v>
      </c>
    </row>
    <row r="42" spans="1:6" ht="13" x14ac:dyDescent="0.3">
      <c r="A42" s="5"/>
      <c r="B42" s="13" t="s">
        <v>27</v>
      </c>
      <c r="C42" s="18">
        <f>C38-C40</f>
        <v>1536062</v>
      </c>
      <c r="D42" s="19">
        <f>D38-D40-D41</f>
        <v>1158699</v>
      </c>
    </row>
    <row r="43" spans="1:6" ht="12.5" x14ac:dyDescent="0.25">
      <c r="A43" s="5"/>
      <c r="B43" s="10"/>
      <c r="C43" s="26"/>
      <c r="D43" s="12"/>
    </row>
    <row r="44" spans="1:6" ht="13.5" thickBot="1" x14ac:dyDescent="0.35">
      <c r="A44" s="5"/>
      <c r="B44" s="27" t="s">
        <v>28</v>
      </c>
      <c r="C44" s="28">
        <v>1536062</v>
      </c>
      <c r="D44" s="29">
        <f>D42</f>
        <v>1158699</v>
      </c>
      <c r="F44" s="30">
        <f>C44+C40+C41+C22</f>
        <v>1943664</v>
      </c>
    </row>
    <row r="45" spans="1:6" ht="12.5" x14ac:dyDescent="0.25">
      <c r="A45" s="5"/>
      <c r="B45" s="10"/>
      <c r="C45" s="31"/>
      <c r="D45" s="32"/>
      <c r="F45" s="2">
        <f>+F44/1000000</f>
        <v>1.9436640000000001</v>
      </c>
    </row>
    <row r="46" spans="1:6" ht="13.5" thickBot="1" x14ac:dyDescent="0.35">
      <c r="A46" s="33"/>
      <c r="B46" s="27" t="s">
        <v>29</v>
      </c>
      <c r="C46" s="34">
        <f>C44/1000000</f>
        <v>1.536062</v>
      </c>
      <c r="D46" s="35">
        <f>D44/1000000</f>
        <v>1.1586989999999999</v>
      </c>
    </row>
    <row r="47" spans="1:6" ht="12.5" x14ac:dyDescent="0.25">
      <c r="A47" s="5"/>
      <c r="B47" s="36"/>
      <c r="C47" s="37"/>
      <c r="D47" s="37"/>
    </row>
    <row r="48" spans="1:6" ht="12.5" x14ac:dyDescent="0.25">
      <c r="A48" s="5"/>
      <c r="B48" s="36"/>
      <c r="C48" s="37"/>
      <c r="D48" s="37"/>
    </row>
    <row r="49" spans="1:4" ht="10" x14ac:dyDescent="0.2"/>
    <row r="50" spans="1:4" ht="10" x14ac:dyDescent="0.2"/>
    <row r="51" spans="1:4" ht="10" x14ac:dyDescent="0.2"/>
    <row r="52" spans="1:4" ht="11.5" x14ac:dyDescent="0.25">
      <c r="A52" s="40"/>
      <c r="B52" s="41"/>
      <c r="C52" s="42"/>
      <c r="D52" s="42"/>
    </row>
    <row r="53" spans="1:4" ht="10" x14ac:dyDescent="0.2"/>
    <row r="54" spans="1:4" ht="10" x14ac:dyDescent="0.2"/>
    <row r="55" spans="1:4" ht="12.5" x14ac:dyDescent="0.25">
      <c r="A55" s="5"/>
      <c r="B55" s="43"/>
      <c r="C55" s="44"/>
      <c r="D55" s="44"/>
    </row>
    <row r="56" spans="1:4" ht="11.5" x14ac:dyDescent="0.25">
      <c r="A56" s="40"/>
      <c r="B56" s="45" t="s">
        <v>30</v>
      </c>
      <c r="C56" s="46" t="s">
        <v>31</v>
      </c>
      <c r="D56" s="46"/>
    </row>
    <row r="57" spans="1:4" ht="11.5" x14ac:dyDescent="0.25">
      <c r="A57" s="40"/>
      <c r="B57" s="47" t="s">
        <v>32</v>
      </c>
      <c r="C57" s="48" t="s">
        <v>33</v>
      </c>
      <c r="D57" s="48"/>
    </row>
    <row r="58" spans="1:4" ht="10" x14ac:dyDescent="0.2"/>
  </sheetData>
  <mergeCells count="9">
    <mergeCell ref="C55:D55"/>
    <mergeCell ref="C56:D56"/>
    <mergeCell ref="C57:D57"/>
    <mergeCell ref="A1:D1"/>
    <mergeCell ref="A2:D2"/>
    <mergeCell ref="A3:D3"/>
    <mergeCell ref="A4:D4"/>
    <mergeCell ref="B5:D5"/>
    <mergeCell ref="C52:D52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8C6EA-B38A-4517-BD3C-B3958E8B08D3}">
  <dimension ref="A1:G58"/>
  <sheetViews>
    <sheetView tabSelected="1" workbookViewId="0">
      <selection activeCell="I7" sqref="I7"/>
    </sheetView>
  </sheetViews>
  <sheetFormatPr baseColWidth="10" defaultColWidth="11.453125" defaultRowHeight="0" customHeight="1" zeroHeight="1" x14ac:dyDescent="0.2"/>
  <cols>
    <col min="1" max="1" width="1.7265625" style="38" customWidth="1"/>
    <col min="2" max="2" width="64" style="38" bestFit="1" customWidth="1"/>
    <col min="3" max="4" width="15.1796875" style="39" customWidth="1"/>
    <col min="5" max="5" width="11.453125" style="2" customWidth="1"/>
    <col min="6" max="6" width="11.453125" style="49" customWidth="1"/>
    <col min="7" max="7" width="11.453125" style="50" customWidth="1"/>
    <col min="8" max="16383" width="11.453125" style="2"/>
    <col min="16384" max="16384" width="2.54296875" style="2" customWidth="1"/>
  </cols>
  <sheetData>
    <row r="1" spans="1:5" ht="52.5" customHeight="1" x14ac:dyDescent="0.2">
      <c r="A1" s="1"/>
      <c r="B1" s="1"/>
      <c r="C1" s="1"/>
      <c r="D1" s="1"/>
    </row>
    <row r="2" spans="1:5" ht="13" x14ac:dyDescent="0.3">
      <c r="A2" s="3" t="s">
        <v>0</v>
      </c>
      <c r="B2" s="3"/>
      <c r="C2" s="3"/>
      <c r="D2" s="3"/>
    </row>
    <row r="3" spans="1:5" ht="12.75" customHeight="1" x14ac:dyDescent="0.3">
      <c r="A3" s="3" t="s">
        <v>34</v>
      </c>
      <c r="B3" s="3"/>
      <c r="C3" s="3"/>
      <c r="D3" s="3"/>
    </row>
    <row r="4" spans="1:5" ht="15" customHeight="1" x14ac:dyDescent="0.2">
      <c r="A4" s="4" t="s">
        <v>2</v>
      </c>
      <c r="B4" s="4"/>
      <c r="C4" s="4"/>
      <c r="D4" s="4"/>
    </row>
    <row r="5" spans="1:5" ht="13" thickBot="1" x14ac:dyDescent="0.3">
      <c r="A5" s="5"/>
      <c r="B5" s="6"/>
      <c r="C5" s="6"/>
      <c r="D5" s="6"/>
    </row>
    <row r="6" spans="1:5" ht="14.5" x14ac:dyDescent="0.35">
      <c r="A6" s="5"/>
      <c r="B6" s="51" t="s">
        <v>3</v>
      </c>
      <c r="C6" s="52">
        <v>2021</v>
      </c>
      <c r="D6" s="53">
        <v>2020</v>
      </c>
    </row>
    <row r="7" spans="1:5" ht="12.5" x14ac:dyDescent="0.25">
      <c r="A7" s="5"/>
      <c r="B7" s="10"/>
      <c r="C7" s="54"/>
      <c r="D7" s="55"/>
    </row>
    <row r="8" spans="1:5" ht="13" x14ac:dyDescent="0.3">
      <c r="A8" s="5"/>
      <c r="B8" s="13" t="s">
        <v>35</v>
      </c>
      <c r="C8" s="56"/>
      <c r="D8" s="57"/>
      <c r="E8" s="30"/>
    </row>
    <row r="9" spans="1:5" ht="13" x14ac:dyDescent="0.3">
      <c r="A9" s="5"/>
      <c r="B9" s="10" t="s">
        <v>36</v>
      </c>
      <c r="C9" s="56"/>
      <c r="D9" s="57"/>
      <c r="E9" s="30"/>
    </row>
    <row r="10" spans="1:5" ht="12.5" x14ac:dyDescent="0.25">
      <c r="A10" s="5"/>
      <c r="B10" s="10" t="s">
        <v>37</v>
      </c>
      <c r="C10" s="54">
        <v>10878561</v>
      </c>
      <c r="D10" s="55">
        <v>10736460</v>
      </c>
      <c r="E10" s="30"/>
    </row>
    <row r="11" spans="1:5" ht="12.5" x14ac:dyDescent="0.25">
      <c r="A11" s="5"/>
      <c r="B11" s="10" t="s">
        <v>38</v>
      </c>
      <c r="C11" s="54">
        <v>14079580</v>
      </c>
      <c r="D11" s="55">
        <v>14926141</v>
      </c>
      <c r="E11" s="30"/>
    </row>
    <row r="12" spans="1:5" ht="12.5" x14ac:dyDescent="0.25">
      <c r="A12" s="5"/>
      <c r="B12" s="10" t="s">
        <v>39</v>
      </c>
      <c r="C12" s="54">
        <v>4457808</v>
      </c>
      <c r="D12" s="55">
        <v>1645808</v>
      </c>
      <c r="E12" s="30"/>
    </row>
    <row r="13" spans="1:5" ht="12.5" x14ac:dyDescent="0.25">
      <c r="A13" s="5"/>
      <c r="B13" s="10" t="s">
        <v>40</v>
      </c>
      <c r="C13" s="54">
        <v>42122</v>
      </c>
      <c r="D13" s="55">
        <v>17509</v>
      </c>
      <c r="E13" s="30"/>
    </row>
    <row r="14" spans="1:5" ht="13" x14ac:dyDescent="0.3">
      <c r="A14" s="5"/>
      <c r="B14" s="58" t="s">
        <v>41</v>
      </c>
      <c r="C14" s="59">
        <f>SUM(C10:C13)</f>
        <v>29458071</v>
      </c>
      <c r="D14" s="60">
        <f>SUM(D10:D13)</f>
        <v>27325918</v>
      </c>
      <c r="E14" s="30"/>
    </row>
    <row r="15" spans="1:5" ht="12.5" x14ac:dyDescent="0.25">
      <c r="A15" s="5"/>
      <c r="B15" s="10"/>
      <c r="C15" s="54"/>
      <c r="D15" s="55"/>
      <c r="E15" s="30"/>
    </row>
    <row r="16" spans="1:5" ht="13" x14ac:dyDescent="0.3">
      <c r="A16" s="5"/>
      <c r="B16" s="13" t="s">
        <v>42</v>
      </c>
      <c r="C16" s="56"/>
      <c r="D16" s="57"/>
      <c r="E16" s="30"/>
    </row>
    <row r="17" spans="1:5" ht="12.5" x14ac:dyDescent="0.25">
      <c r="A17" s="5"/>
      <c r="B17" s="10" t="s">
        <v>43</v>
      </c>
      <c r="C17" s="54">
        <v>2958</v>
      </c>
      <c r="D17" s="55">
        <v>2940</v>
      </c>
      <c r="E17" s="30"/>
    </row>
    <row r="18" spans="1:5" ht="12.5" x14ac:dyDescent="0.25">
      <c r="A18" s="5"/>
      <c r="B18" s="10" t="s">
        <v>44</v>
      </c>
      <c r="C18" s="54">
        <v>1093645</v>
      </c>
      <c r="D18" s="55">
        <v>1151205</v>
      </c>
      <c r="E18" s="30"/>
    </row>
    <row r="19" spans="1:5" ht="12.5" x14ac:dyDescent="0.25">
      <c r="A19" s="5"/>
      <c r="B19" s="10" t="s">
        <v>45</v>
      </c>
      <c r="C19" s="54">
        <v>3221723</v>
      </c>
      <c r="D19" s="55">
        <v>3249155</v>
      </c>
      <c r="E19" s="30"/>
    </row>
    <row r="20" spans="1:5" ht="12.5" x14ac:dyDescent="0.25">
      <c r="A20" s="5"/>
      <c r="B20" s="10" t="s">
        <v>46</v>
      </c>
      <c r="C20" s="54">
        <v>1557141</v>
      </c>
      <c r="D20" s="55">
        <v>1557141</v>
      </c>
      <c r="E20" s="30"/>
    </row>
    <row r="21" spans="1:5" ht="13" x14ac:dyDescent="0.3">
      <c r="A21" s="5"/>
      <c r="B21" s="58" t="s">
        <v>47</v>
      </c>
      <c r="C21" s="59">
        <f>SUM(C17:C20)</f>
        <v>5875467</v>
      </c>
      <c r="D21" s="61">
        <f>SUM(D17:D20)</f>
        <v>5960441</v>
      </c>
      <c r="E21" s="30"/>
    </row>
    <row r="22" spans="1:5" ht="13" x14ac:dyDescent="0.3">
      <c r="A22" s="5"/>
      <c r="B22" s="62" t="s">
        <v>48</v>
      </c>
      <c r="C22" s="63">
        <f>C14+C21</f>
        <v>35333538</v>
      </c>
      <c r="D22" s="64">
        <f>D14+D21</f>
        <v>33286359</v>
      </c>
      <c r="E22" s="30"/>
    </row>
    <row r="23" spans="1:5" ht="12.5" x14ac:dyDescent="0.25">
      <c r="A23" s="5"/>
      <c r="B23" s="10"/>
      <c r="C23" s="54"/>
      <c r="D23" s="55"/>
      <c r="E23" s="30"/>
    </row>
    <row r="24" spans="1:5" ht="13" x14ac:dyDescent="0.3">
      <c r="A24" s="5"/>
      <c r="B24" s="13" t="s">
        <v>49</v>
      </c>
      <c r="C24" s="56"/>
      <c r="D24" s="57"/>
      <c r="E24" s="30"/>
    </row>
    <row r="25" spans="1:5" ht="12.5" x14ac:dyDescent="0.25">
      <c r="A25" s="5"/>
      <c r="B25" s="10"/>
      <c r="C25" s="54"/>
      <c r="D25" s="55"/>
      <c r="E25" s="30"/>
    </row>
    <row r="26" spans="1:5" ht="13" x14ac:dyDescent="0.3">
      <c r="A26" s="5"/>
      <c r="B26" s="10" t="s">
        <v>50</v>
      </c>
      <c r="C26" s="56"/>
      <c r="D26" s="57"/>
      <c r="E26" s="30"/>
    </row>
    <row r="27" spans="1:5" ht="12.5" x14ac:dyDescent="0.25">
      <c r="A27" s="5"/>
      <c r="B27" s="10" t="s">
        <v>51</v>
      </c>
      <c r="C27" s="54">
        <v>4095838</v>
      </c>
      <c r="D27" s="55">
        <v>3602730</v>
      </c>
      <c r="E27" s="30"/>
    </row>
    <row r="28" spans="1:5" ht="12.5" x14ac:dyDescent="0.25">
      <c r="A28" s="5"/>
      <c r="B28" s="10" t="s">
        <v>52</v>
      </c>
      <c r="C28" s="54">
        <v>4734153</v>
      </c>
      <c r="D28" s="55">
        <v>4705991</v>
      </c>
      <c r="E28" s="30"/>
    </row>
    <row r="29" spans="1:5" ht="14.5" x14ac:dyDescent="0.35">
      <c r="A29" s="5"/>
      <c r="B29" s="65" t="s">
        <v>53</v>
      </c>
      <c r="C29" s="66">
        <f>SUM(C27:C28)</f>
        <v>8829991</v>
      </c>
      <c r="D29" s="67">
        <f>SUM(D27:D28)</f>
        <v>8308721</v>
      </c>
      <c r="E29" s="30"/>
    </row>
    <row r="30" spans="1:5" ht="12.5" x14ac:dyDescent="0.25">
      <c r="A30" s="5"/>
      <c r="B30" s="10"/>
      <c r="C30" s="54"/>
      <c r="D30" s="55"/>
      <c r="E30" s="30"/>
    </row>
    <row r="31" spans="1:5" ht="13" x14ac:dyDescent="0.3">
      <c r="A31" s="5"/>
      <c r="B31" s="10" t="s">
        <v>54</v>
      </c>
      <c r="C31" s="56"/>
      <c r="D31" s="57"/>
      <c r="E31" s="30"/>
    </row>
    <row r="32" spans="1:5" ht="12.5" x14ac:dyDescent="0.25">
      <c r="A32" s="5"/>
      <c r="B32" s="10" t="s">
        <v>55</v>
      </c>
      <c r="C32" s="54">
        <v>3919305</v>
      </c>
      <c r="D32" s="55">
        <v>3927327</v>
      </c>
      <c r="E32" s="30"/>
    </row>
    <row r="33" spans="1:5" ht="14.5" x14ac:dyDescent="0.35">
      <c r="A33" s="5"/>
      <c r="B33" s="65" t="s">
        <v>56</v>
      </c>
      <c r="C33" s="66">
        <f>SUM(C32)</f>
        <v>3919305</v>
      </c>
      <c r="D33" s="67">
        <f>SUM(D32)</f>
        <v>3927327</v>
      </c>
      <c r="E33" s="30"/>
    </row>
    <row r="34" spans="1:5" ht="14.5" x14ac:dyDescent="0.35">
      <c r="A34" s="5"/>
      <c r="B34" s="68" t="s">
        <v>57</v>
      </c>
      <c r="C34" s="69">
        <f>C29+C33</f>
        <v>12749296</v>
      </c>
      <c r="D34" s="70">
        <f>D29+D33</f>
        <v>12236048</v>
      </c>
      <c r="E34" s="30"/>
    </row>
    <row r="35" spans="1:5" ht="12.5" x14ac:dyDescent="0.25">
      <c r="A35" s="5"/>
      <c r="B35" s="10"/>
      <c r="C35" s="54"/>
      <c r="D35" s="55"/>
      <c r="E35" s="30"/>
    </row>
    <row r="36" spans="1:5" ht="13" x14ac:dyDescent="0.3">
      <c r="A36" s="5"/>
      <c r="B36" s="13" t="s">
        <v>58</v>
      </c>
      <c r="C36" s="56"/>
      <c r="D36" s="57"/>
      <c r="E36" s="30"/>
    </row>
    <row r="37" spans="1:5" ht="12.5" x14ac:dyDescent="0.25">
      <c r="A37" s="5"/>
      <c r="B37" s="10" t="s">
        <v>59</v>
      </c>
      <c r="C37" s="54">
        <v>10000000</v>
      </c>
      <c r="D37" s="55">
        <v>10000000</v>
      </c>
      <c r="E37" s="30"/>
    </row>
    <row r="38" spans="1:5" ht="12.5" x14ac:dyDescent="0.25">
      <c r="A38" s="5"/>
      <c r="B38" s="10" t="s">
        <v>60</v>
      </c>
      <c r="C38" s="54">
        <v>2000000</v>
      </c>
      <c r="D38" s="55">
        <v>2000000</v>
      </c>
      <c r="E38" s="30"/>
    </row>
    <row r="39" spans="1:5" ht="12.5" x14ac:dyDescent="0.25">
      <c r="A39" s="5"/>
      <c r="B39" s="10" t="s">
        <v>61</v>
      </c>
      <c r="C39" s="71">
        <v>-6717</v>
      </c>
      <c r="D39" s="72">
        <v>-4586</v>
      </c>
      <c r="E39" s="30"/>
    </row>
    <row r="40" spans="1:5" ht="12.5" x14ac:dyDescent="0.25">
      <c r="A40" s="5"/>
      <c r="B40" s="10" t="s">
        <v>62</v>
      </c>
      <c r="C40" s="54">
        <v>9054897</v>
      </c>
      <c r="D40" s="55"/>
      <c r="E40" s="30"/>
    </row>
    <row r="41" spans="1:5" ht="12.5" x14ac:dyDescent="0.25">
      <c r="A41" s="5"/>
      <c r="B41" s="10" t="s">
        <v>63</v>
      </c>
      <c r="C41" s="54">
        <v>1536062</v>
      </c>
      <c r="D41" s="55">
        <v>9054897</v>
      </c>
      <c r="E41" s="30"/>
    </row>
    <row r="42" spans="1:5" ht="14.5" x14ac:dyDescent="0.35">
      <c r="A42" s="5"/>
      <c r="B42" s="65" t="s">
        <v>64</v>
      </c>
      <c r="C42" s="66">
        <f>SUM(C37:C41)</f>
        <v>22584242</v>
      </c>
      <c r="D42" s="67">
        <f>SUM(D37:D41)</f>
        <v>21050311</v>
      </c>
      <c r="E42" s="30"/>
    </row>
    <row r="43" spans="1:5" ht="14.5" x14ac:dyDescent="0.35">
      <c r="A43" s="5"/>
      <c r="B43" s="68" t="s">
        <v>65</v>
      </c>
      <c r="C43" s="69">
        <f>C34+C42</f>
        <v>35333538</v>
      </c>
      <c r="D43" s="70">
        <f>D34+D42</f>
        <v>33286359</v>
      </c>
      <c r="E43" s="30"/>
    </row>
    <row r="44" spans="1:5" ht="12.5" x14ac:dyDescent="0.25">
      <c r="A44" s="5"/>
      <c r="B44" s="36"/>
      <c r="C44" s="73"/>
      <c r="D44" s="73"/>
      <c r="E44" s="30"/>
    </row>
    <row r="45" spans="1:5" ht="13.5" thickBot="1" x14ac:dyDescent="0.35">
      <c r="A45" s="5"/>
      <c r="B45" s="74" t="s">
        <v>66</v>
      </c>
      <c r="C45" s="75">
        <v>3564488</v>
      </c>
      <c r="D45" s="75">
        <v>3893441</v>
      </c>
      <c r="E45" s="30"/>
    </row>
    <row r="46" spans="1:5" ht="13" thickTop="1" x14ac:dyDescent="0.25">
      <c r="A46" s="5"/>
      <c r="B46" s="36"/>
      <c r="C46" s="73"/>
      <c r="D46" s="73"/>
      <c r="E46" s="30"/>
    </row>
    <row r="47" spans="1:5" ht="13.5" thickBot="1" x14ac:dyDescent="0.35">
      <c r="A47" s="5"/>
      <c r="B47" s="74" t="s">
        <v>67</v>
      </c>
      <c r="C47" s="75">
        <v>1997977</v>
      </c>
      <c r="D47" s="75">
        <v>1247977</v>
      </c>
      <c r="E47" s="30"/>
    </row>
    <row r="48" spans="1:5" ht="13" thickTop="1" x14ac:dyDescent="0.25">
      <c r="A48" s="5"/>
      <c r="B48" s="36"/>
      <c r="C48" s="73"/>
      <c r="D48" s="73"/>
    </row>
    <row r="49" spans="1:4" ht="12.5" x14ac:dyDescent="0.25">
      <c r="A49" s="5"/>
      <c r="B49" s="36"/>
      <c r="C49" s="73"/>
      <c r="D49" s="73"/>
    </row>
    <row r="50" spans="1:4" ht="12.5" x14ac:dyDescent="0.25">
      <c r="A50" s="5"/>
      <c r="B50" s="36"/>
      <c r="C50" s="73"/>
      <c r="D50" s="73"/>
    </row>
    <row r="51" spans="1:4" ht="12.5" x14ac:dyDescent="0.25">
      <c r="A51" s="5"/>
      <c r="B51" s="36"/>
      <c r="C51" s="73"/>
      <c r="D51" s="73"/>
    </row>
    <row r="52" spans="1:4" ht="10" x14ac:dyDescent="0.2"/>
    <row r="53" spans="1:4" ht="10" x14ac:dyDescent="0.2"/>
    <row r="54" spans="1:4" ht="10" x14ac:dyDescent="0.2"/>
    <row r="55" spans="1:4" ht="11.5" x14ac:dyDescent="0.25">
      <c r="A55" s="40"/>
      <c r="B55" s="41"/>
      <c r="C55" s="42"/>
      <c r="D55" s="42"/>
    </row>
    <row r="56" spans="1:4" ht="12.5" x14ac:dyDescent="0.25">
      <c r="A56" s="5"/>
      <c r="B56" s="43"/>
      <c r="C56" s="44"/>
      <c r="D56" s="44"/>
    </row>
    <row r="57" spans="1:4" ht="11.5" x14ac:dyDescent="0.25">
      <c r="A57" s="40"/>
      <c r="B57" s="45" t="s">
        <v>30</v>
      </c>
      <c r="C57" s="46" t="s">
        <v>31</v>
      </c>
      <c r="D57" s="46"/>
    </row>
    <row r="58" spans="1:4" ht="11.5" x14ac:dyDescent="0.25">
      <c r="A58" s="40"/>
      <c r="B58" s="47" t="s">
        <v>32</v>
      </c>
      <c r="C58" s="48" t="s">
        <v>33</v>
      </c>
      <c r="D58" s="48"/>
    </row>
  </sheetData>
  <mergeCells count="9">
    <mergeCell ref="C56:D56"/>
    <mergeCell ref="C57:D57"/>
    <mergeCell ref="C58:D58"/>
    <mergeCell ref="A1:D1"/>
    <mergeCell ref="A2:D2"/>
    <mergeCell ref="A3:D3"/>
    <mergeCell ref="A4:D4"/>
    <mergeCell ref="B5:D5"/>
    <mergeCell ref="C55:D55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2021-03-09T16:05:22Z</dcterms:created>
  <dcterms:modified xsi:type="dcterms:W3CDTF">2021-03-09T16:06:46Z</dcterms:modified>
</cp:coreProperties>
</file>