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car.DPENTAGONO\OneDrive - Pentagono S.A. de C.V\Documentos\Müller\Fondeo\SGB\BVES\Publicacion EEFF\2020\"/>
    </mc:Choice>
  </mc:AlternateContent>
  <xr:revisionPtr revIDLastSave="0" documentId="13_ncr:1_{A472126E-A59A-41FA-A552-D8F904265743}" xr6:coauthVersionLast="46" xr6:coauthVersionMax="46" xr10:uidLastSave="{00000000-0000-0000-0000-000000000000}"/>
  <bookViews>
    <workbookView xWindow="-120" yWindow="-120" windowWidth="29040" windowHeight="15840" tabRatio="754" firstSheet="1" activeTab="1" xr2:uid="{00000000-000D-0000-FFFF-FFFF00000000}"/>
  </bookViews>
  <sheets>
    <sheet name="Parametro" sheetId="35" state="hidden" r:id="rId1"/>
    <sheet name="Balance" sheetId="14" r:id="rId2"/>
    <sheet name="Resultado" sheetId="32" r:id="rId3"/>
  </sheets>
  <definedNames>
    <definedName name="_xlnm.Print_Area" localSheetId="2">Resultado!$A:$F</definedName>
    <definedName name="_xlnm.Print_Titles" localSheetId="2">Resultado!$1:$7</definedName>
    <definedName name="UTILIDAD__ANTES_DE_RESERVA" localSheetId="2">Resultado!$C$24:$E$24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4" l="1"/>
  <c r="C37" i="14"/>
  <c r="E37" i="14"/>
  <c r="E11" i="32"/>
  <c r="E13" i="32" l="1"/>
  <c r="E17" i="32" l="1"/>
  <c r="E19" i="32" l="1"/>
  <c r="C28" i="14" l="1"/>
  <c r="E28" i="14" l="1"/>
  <c r="E40" i="14" s="1"/>
  <c r="C40" i="14"/>
  <c r="C15" i="14" l="1"/>
  <c r="C25" i="14" s="1"/>
  <c r="C11" i="32"/>
  <c r="E24" i="32"/>
  <c r="E25" i="32" s="1"/>
  <c r="E29" i="32" s="1"/>
  <c r="C13" i="32" l="1"/>
  <c r="C17" i="32" s="1"/>
  <c r="C19" i="32" s="1"/>
  <c r="C24" i="32" s="1"/>
  <c r="E8" i="14"/>
  <c r="E26" i="32"/>
  <c r="E15" i="14" l="1"/>
  <c r="C25" i="32"/>
  <c r="E25" i="14" l="1"/>
  <c r="C29" i="32"/>
  <c r="C26" i="32"/>
  <c r="E42" i="14" l="1"/>
  <c r="E46" i="14" s="1"/>
  <c r="E47" i="14" s="1"/>
  <c r="C42" i="14" l="1"/>
  <c r="C46" i="14" s="1"/>
  <c r="C47" i="14" l="1"/>
</calcChain>
</file>

<file path=xl/sharedStrings.xml><?xml version="1.0" encoding="utf-8"?>
<sst xmlns="http://schemas.openxmlformats.org/spreadsheetml/2006/main" count="102" uniqueCount="80">
  <si>
    <t>Estimacion para incobrabilidad</t>
  </si>
  <si>
    <t>( En dòlares de los Estados Unidos de Amèrica)</t>
  </si>
  <si>
    <t>Menos:</t>
  </si>
  <si>
    <t>Más:</t>
  </si>
  <si>
    <t xml:space="preserve">Del Periodo </t>
  </si>
  <si>
    <t xml:space="preserve">Al Periodo </t>
  </si>
  <si>
    <t>(En Dólares de los Estados Unidos de América)</t>
  </si>
  <si>
    <t>Capital Social Minimo $ 12,000.00</t>
  </si>
  <si>
    <t xml:space="preserve">Corriente </t>
  </si>
  <si>
    <t>Acumulado</t>
  </si>
  <si>
    <t>Reserva Legal</t>
  </si>
  <si>
    <t>Gasto por impuesto a la ganancia</t>
  </si>
  <si>
    <t>Utilidad de operación antes de estimación para incobrabilidad</t>
  </si>
  <si>
    <t>Otros gastos</t>
  </si>
  <si>
    <t>Activo</t>
  </si>
  <si>
    <t>Activo corriente</t>
  </si>
  <si>
    <t xml:space="preserve">  Efectivo y equivalentes de efectivo</t>
  </si>
  <si>
    <t xml:space="preserve">  Cuentas por  cobrar</t>
  </si>
  <si>
    <t xml:space="preserve">  Deudores por factoraje (Neto)</t>
  </si>
  <si>
    <t xml:space="preserve">  Préstamos</t>
  </si>
  <si>
    <t xml:space="preserve">  Cuentas por cobrar relacionadas</t>
  </si>
  <si>
    <t xml:space="preserve">  Gastos pagados por anticipado</t>
  </si>
  <si>
    <t>Activo no corriente</t>
  </si>
  <si>
    <t xml:space="preserve">  Propiedad, planta y equipo (Neto)</t>
  </si>
  <si>
    <t xml:space="preserve">  Propiedades de inversión</t>
  </si>
  <si>
    <t xml:space="preserve">  Activos intangibles (Neto)</t>
  </si>
  <si>
    <t xml:space="preserve">  Inversiones a largo plazo</t>
  </si>
  <si>
    <t xml:space="preserve">  Impuesto sobre la ganancia diferido - activo</t>
  </si>
  <si>
    <t xml:space="preserve">  Cuentas por cobrar a largo plazo</t>
  </si>
  <si>
    <t xml:space="preserve">  Activos en garantía</t>
  </si>
  <si>
    <t xml:space="preserve">  Otros activos no corrientes</t>
  </si>
  <si>
    <t>Total Activo</t>
  </si>
  <si>
    <t>Pasivo</t>
  </si>
  <si>
    <t>Pasivo corriente</t>
  </si>
  <si>
    <t xml:space="preserve">  Obligaciones financieras</t>
  </si>
  <si>
    <t xml:space="preserve">  Cuentas y documentos por pagar</t>
  </si>
  <si>
    <t xml:space="preserve">  Beneficios a empleados por pagar C.P.</t>
  </si>
  <si>
    <t xml:space="preserve">  Impuesto a la ganancia por pagar</t>
  </si>
  <si>
    <t xml:space="preserve">  Ingresos diferidos</t>
  </si>
  <si>
    <t xml:space="preserve">  Cuentas Transitorias</t>
  </si>
  <si>
    <t>Pasivo no corriente</t>
  </si>
  <si>
    <t xml:space="preserve">  Obligaciones financieras a largo plazo</t>
  </si>
  <si>
    <t xml:space="preserve">  Beneficios a empleados por pagar  L. P.</t>
  </si>
  <si>
    <t>Total Pasivo</t>
  </si>
  <si>
    <t>Patrimonio</t>
  </si>
  <si>
    <t xml:space="preserve">  Capital social suscrito</t>
  </si>
  <si>
    <t xml:space="preserve">  Utilidades restringidas</t>
  </si>
  <si>
    <t xml:space="preserve">  Utilidades acumuladas</t>
  </si>
  <si>
    <t>Total Pasivo y Patrimonio</t>
  </si>
  <si>
    <t>Ingresos de operación</t>
  </si>
  <si>
    <t>Gastos de financiación</t>
  </si>
  <si>
    <t>Gastos de administración</t>
  </si>
  <si>
    <t>Utilidad de operación</t>
  </si>
  <si>
    <t xml:space="preserve">Utilidad antes de Reserva </t>
  </si>
  <si>
    <t>Utilidad antes de Impuesto</t>
  </si>
  <si>
    <t>Utilidad neta del periódo</t>
  </si>
  <si>
    <t xml:space="preserve">  Retenciones Legales</t>
  </si>
  <si>
    <t xml:space="preserve">Pentágono, S.A. de C.V. </t>
  </si>
  <si>
    <t xml:space="preserve">  Préstamos a Largo Plazo</t>
  </si>
  <si>
    <t xml:space="preserve">Mes </t>
  </si>
  <si>
    <t xml:space="preserve">  Diciembre 2020</t>
  </si>
  <si>
    <t xml:space="preserve">  Diciembre 2019</t>
  </si>
  <si>
    <t xml:space="preserve">  Diciembre 2018</t>
  </si>
  <si>
    <t>Diciembre</t>
  </si>
  <si>
    <t>Gastos por prestación de servicios financieros</t>
  </si>
  <si>
    <t>Ing. Carlos Miguel Saca Silhy</t>
  </si>
  <si>
    <t>Representante Legal</t>
  </si>
  <si>
    <t>Utilidad bruta</t>
  </si>
  <si>
    <t>Gastos de operación</t>
  </si>
  <si>
    <t>Otros ingresos</t>
  </si>
  <si>
    <t>Estado de Resultados</t>
  </si>
  <si>
    <t>Periódo del 01 de enero al 31 de diciembre de 2020 y 2019</t>
  </si>
  <si>
    <t>US$</t>
  </si>
  <si>
    <t>RSM El Salvador, Ltda. de C.V.</t>
  </si>
  <si>
    <t xml:space="preserve">        Auditores Externos</t>
  </si>
  <si>
    <t xml:space="preserve">         Inscripción No. 566</t>
  </si>
  <si>
    <t>Lic. Juan Manuel Hernandez Quintero</t>
  </si>
  <si>
    <t>Inscripción No. 7958</t>
  </si>
  <si>
    <t xml:space="preserve"> Contador</t>
  </si>
  <si>
    <t>Estado de Situación Financiera al 31 de diciembre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</si>
</sst>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66" formatCode="[$-409]d\-mmm\-yy;@"/>
    <numFmt numFmtId="167" formatCode="[$-409]dd\-mmm\-yy;@"/>
    <numFmt numFmtId="172" formatCode="_(* #,##0_);_(* \(#,##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 Narrow"/>
      <family val="2"/>
    </font>
    <font>
      <b/>
      <u/>
      <sz val="11"/>
      <name val="Arial Narrow"/>
      <family val="2"/>
    </font>
    <font>
      <b/>
      <i/>
      <sz val="11"/>
      <name val="Arial Narrow"/>
      <family val="2"/>
    </font>
    <font>
      <u/>
      <sz val="11"/>
      <name val="Arial Narrow"/>
      <family val="2"/>
    </font>
    <font>
      <b/>
      <i/>
      <sz val="16"/>
      <name val="Arial Narrow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7">
    <xf numFmtId="0" fontId="0" fillId="0" borderId="0"/>
    <xf numFmtId="9" fontId="8" fillId="0" borderId="0" applyFont="0" applyFill="0" applyBorder="0" applyAlignment="0" applyProtection="0"/>
    <xf numFmtId="0" fontId="16" fillId="0" borderId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8" fillId="0" borderId="0"/>
    <xf numFmtId="4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8" fillId="0" borderId="0">
      <alignment vertical="top"/>
    </xf>
    <xf numFmtId="0" fontId="1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>
      <alignment vertical="top"/>
    </xf>
    <xf numFmtId="0" fontId="30" fillId="0" borderId="0"/>
    <xf numFmtId="172" fontId="30" fillId="0" borderId="0" applyFont="0" applyFill="0" applyBorder="0" applyAlignment="0" applyProtection="0"/>
    <xf numFmtId="6" fontId="30" fillId="0" borderId="0" applyFont="0" applyFill="0" applyBorder="0" applyAlignment="0" applyProtection="0"/>
  </cellStyleXfs>
  <cellXfs count="117">
    <xf numFmtId="0" fontId="0" fillId="0" borderId="0" xfId="0"/>
    <xf numFmtId="39" fontId="12" fillId="0" borderId="0" xfId="0" applyNumberFormat="1" applyFont="1" applyFill="1" applyAlignment="1">
      <alignment horizontal="center"/>
    </xf>
    <xf numFmtId="9" fontId="15" fillId="0" borderId="0" xfId="1" applyFont="1" applyFill="1" applyAlignment="1">
      <alignment horizontal="center"/>
    </xf>
    <xf numFmtId="0" fontId="12" fillId="0" borderId="0" xfId="0" applyFont="1" applyFill="1" applyBorder="1"/>
    <xf numFmtId="167" fontId="12" fillId="0" borderId="1" xfId="0" applyNumberFormat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9" fontId="15" fillId="0" borderId="0" xfId="1" applyFont="1" applyFill="1" applyBorder="1" applyAlignment="1">
      <alignment horizontal="center"/>
    </xf>
    <xf numFmtId="39" fontId="12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39" fontId="12" fillId="0" borderId="0" xfId="0" applyNumberFormat="1" applyFont="1" applyFill="1"/>
    <xf numFmtId="9" fontId="15" fillId="0" borderId="0" xfId="1" applyFont="1" applyFill="1"/>
    <xf numFmtId="0" fontId="10" fillId="2" borderId="0" xfId="0" applyFont="1" applyFill="1" applyBorder="1" applyAlignment="1"/>
    <xf numFmtId="0" fontId="11" fillId="2" borderId="0" xfId="8" applyFont="1" applyFill="1" applyBorder="1" applyAlignment="1"/>
    <xf numFmtId="0" fontId="12" fillId="2" borderId="5" xfId="8" applyFont="1" applyFill="1" applyBorder="1"/>
    <xf numFmtId="39" fontId="12" fillId="2" borderId="4" xfId="8" applyNumberFormat="1" applyFont="1" applyFill="1" applyBorder="1"/>
    <xf numFmtId="9" fontId="15" fillId="2" borderId="4" xfId="1" applyFont="1" applyFill="1" applyBorder="1"/>
    <xf numFmtId="0" fontId="12" fillId="2" borderId="6" xfId="8" applyFont="1" applyFill="1" applyBorder="1"/>
    <xf numFmtId="9" fontId="14" fillId="2" borderId="0" xfId="1" applyFont="1" applyFill="1" applyBorder="1" applyAlignment="1">
      <alignment horizontal="left"/>
    </xf>
    <xf numFmtId="39" fontId="12" fillId="2" borderId="0" xfId="8" applyNumberFormat="1" applyFont="1" applyFill="1" applyBorder="1"/>
    <xf numFmtId="9" fontId="15" fillId="2" borderId="0" xfId="1" applyFont="1" applyFill="1" applyBorder="1"/>
    <xf numFmtId="0" fontId="9" fillId="2" borderId="0" xfId="8" applyFont="1" applyFill="1" applyBorder="1"/>
    <xf numFmtId="9" fontId="14" fillId="2" borderId="0" xfId="1" applyFont="1" applyFill="1" applyBorder="1"/>
    <xf numFmtId="0" fontId="12" fillId="2" borderId="7" xfId="8" applyFont="1" applyFill="1" applyBorder="1"/>
    <xf numFmtId="0" fontId="12" fillId="2" borderId="1" xfId="8" applyFont="1" applyFill="1" applyBorder="1"/>
    <xf numFmtId="9" fontId="15" fillId="2" borderId="1" xfId="1" applyFont="1" applyFill="1" applyBorder="1"/>
    <xf numFmtId="39" fontId="12" fillId="2" borderId="1" xfId="8" applyNumberFormat="1" applyFont="1" applyFill="1" applyBorder="1"/>
    <xf numFmtId="0" fontId="0" fillId="0" borderId="0" xfId="0"/>
    <xf numFmtId="0" fontId="12" fillId="0" borderId="0" xfId="0" applyFont="1" applyFill="1" applyAlignment="1">
      <alignment horizontal="center"/>
    </xf>
    <xf numFmtId="17" fontId="1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/>
    <xf numFmtId="0" fontId="22" fillId="0" borderId="0" xfId="0" applyFont="1" applyFill="1"/>
    <xf numFmtId="39" fontId="22" fillId="0" borderId="0" xfId="0" applyNumberFormat="1" applyFont="1" applyFill="1" applyBorder="1"/>
    <xf numFmtId="9" fontId="22" fillId="0" borderId="0" xfId="1" applyFont="1" applyFill="1" applyBorder="1"/>
    <xf numFmtId="0" fontId="22" fillId="0" borderId="0" xfId="0" applyFont="1"/>
    <xf numFmtId="167" fontId="21" fillId="0" borderId="0" xfId="0" applyNumberFormat="1" applyFont="1" applyAlignment="1">
      <alignment horizontal="center"/>
    </xf>
    <xf numFmtId="9" fontId="24" fillId="0" borderId="0" xfId="1" applyFont="1" applyFill="1" applyBorder="1"/>
    <xf numFmtId="165" fontId="22" fillId="0" borderId="0" xfId="0" applyNumberFormat="1" applyFont="1" applyFill="1"/>
    <xf numFmtId="165" fontId="24" fillId="0" borderId="0" xfId="0" applyNumberFormat="1" applyFont="1"/>
    <xf numFmtId="39" fontId="22" fillId="0" borderId="0" xfId="0" applyNumberFormat="1" applyFont="1" applyFill="1"/>
    <xf numFmtId="9" fontId="22" fillId="0" borderId="0" xfId="1" applyFont="1" applyFill="1"/>
    <xf numFmtId="39" fontId="22" fillId="0" borderId="0" xfId="0" applyNumberFormat="1" applyFont="1"/>
    <xf numFmtId="43" fontId="22" fillId="0" borderId="0" xfId="0" applyNumberFormat="1" applyFont="1" applyAlignment="1">
      <alignment horizontal="center"/>
    </xf>
    <xf numFmtId="167" fontId="21" fillId="0" borderId="0" xfId="0" applyNumberFormat="1" applyFont="1" applyBorder="1" applyAlignment="1">
      <alignment horizontal="center"/>
    </xf>
    <xf numFmtId="166" fontId="21" fillId="0" borderId="0" xfId="0" applyNumberFormat="1" applyFont="1" applyBorder="1" applyAlignment="1">
      <alignment horizontal="center"/>
    </xf>
    <xf numFmtId="0" fontId="22" fillId="0" borderId="0" xfId="0" applyFont="1" applyBorder="1"/>
    <xf numFmtId="1" fontId="21" fillId="0" borderId="1" xfId="0" applyNumberFormat="1" applyFont="1" applyBorder="1" applyAlignment="1">
      <alignment horizontal="center"/>
    </xf>
    <xf numFmtId="165" fontId="21" fillId="0" borderId="0" xfId="0" applyNumberFormat="1" applyFont="1" applyFill="1" applyBorder="1"/>
    <xf numFmtId="165" fontId="22" fillId="0" borderId="0" xfId="0" applyNumberFormat="1" applyFont="1" applyFill="1" applyBorder="1"/>
    <xf numFmtId="165" fontId="22" fillId="0" borderId="0" xfId="0" applyNumberFormat="1" applyFont="1"/>
    <xf numFmtId="165" fontId="21" fillId="0" borderId="0" xfId="0" applyNumberFormat="1" applyFont="1" applyFill="1"/>
    <xf numFmtId="165" fontId="22" fillId="0" borderId="0" xfId="0" applyNumberFormat="1" applyFont="1" applyBorder="1"/>
    <xf numFmtId="0" fontId="22" fillId="2" borderId="5" xfId="0" applyFont="1" applyFill="1" applyBorder="1"/>
    <xf numFmtId="0" fontId="27" fillId="2" borderId="4" xfId="0" applyFont="1" applyFill="1" applyBorder="1" applyAlignment="1"/>
    <xf numFmtId="9" fontId="22" fillId="2" borderId="4" xfId="1" applyFont="1" applyFill="1" applyBorder="1"/>
    <xf numFmtId="0" fontId="22" fillId="2" borderId="6" xfId="0" applyFont="1" applyFill="1" applyBorder="1"/>
    <xf numFmtId="0" fontId="27" fillId="2" borderId="0" xfId="2" applyFont="1" applyFill="1" applyBorder="1" applyAlignment="1"/>
    <xf numFmtId="9" fontId="22" fillId="2" borderId="0" xfId="1" applyFont="1" applyFill="1" applyBorder="1"/>
    <xf numFmtId="0" fontId="25" fillId="2" borderId="0" xfId="0" applyFont="1" applyFill="1" applyBorder="1" applyAlignment="1"/>
    <xf numFmtId="0" fontId="22" fillId="2" borderId="7" xfId="0" applyFont="1" applyFill="1" applyBorder="1"/>
    <xf numFmtId="0" fontId="21" fillId="0" borderId="0" xfId="0" applyNumberFormat="1" applyFont="1" applyFill="1" applyProtection="1">
      <protection locked="0"/>
    </xf>
    <xf numFmtId="0" fontId="22" fillId="0" borderId="0" xfId="0" applyNumberFormat="1" applyFont="1" applyFill="1" applyProtection="1">
      <protection locked="0"/>
    </xf>
    <xf numFmtId="165" fontId="22" fillId="0" borderId="0" xfId="0" applyNumberFormat="1" applyFont="1" applyFill="1" applyBorder="1" applyProtection="1">
      <protection locked="0"/>
    </xf>
    <xf numFmtId="0" fontId="21" fillId="0" borderId="0" xfId="0" applyNumberFormat="1" applyFont="1" applyFill="1" applyBorder="1" applyProtection="1">
      <protection locked="0"/>
    </xf>
    <xf numFmtId="165" fontId="21" fillId="0" borderId="4" xfId="0" applyNumberFormat="1" applyFont="1" applyFill="1" applyBorder="1"/>
    <xf numFmtId="165" fontId="22" fillId="0" borderId="0" xfId="0" applyNumberFormat="1" applyFont="1" applyFill="1" applyProtection="1">
      <protection locked="0"/>
    </xf>
    <xf numFmtId="165" fontId="22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NumberFormat="1" applyFont="1" applyFill="1" applyAlignment="1" applyProtection="1">
      <alignment wrapText="1"/>
      <protection locked="0"/>
    </xf>
    <xf numFmtId="165" fontId="21" fillId="0" borderId="1" xfId="0" applyNumberFormat="1" applyFont="1" applyFill="1" applyBorder="1"/>
    <xf numFmtId="0" fontId="22" fillId="0" borderId="0" xfId="0" applyNumberFormat="1" applyFont="1" applyFill="1" applyBorder="1" applyProtection="1">
      <protection locked="0"/>
    </xf>
    <xf numFmtId="165" fontId="22" fillId="0" borderId="1" xfId="0" applyNumberFormat="1" applyFont="1" applyFill="1" applyBorder="1"/>
    <xf numFmtId="165" fontId="21" fillId="0" borderId="0" xfId="0" applyNumberFormat="1" applyFont="1" applyFill="1" applyProtection="1">
      <protection locked="0"/>
    </xf>
    <xf numFmtId="165" fontId="21" fillId="0" borderId="3" xfId="0" applyNumberFormat="1" applyFont="1" applyFill="1" applyBorder="1" applyProtection="1">
      <protection locked="0"/>
    </xf>
    <xf numFmtId="0" fontId="9" fillId="2" borderId="1" xfId="0" applyFont="1" applyFill="1" applyBorder="1" applyAlignment="1"/>
    <xf numFmtId="9" fontId="22" fillId="0" borderId="0" xfId="1" applyFont="1" applyBorder="1"/>
    <xf numFmtId="0" fontId="21" fillId="2" borderId="1" xfId="0" applyFont="1" applyFill="1" applyBorder="1" applyAlignment="1"/>
    <xf numFmtId="0" fontId="26" fillId="0" borderId="0" xfId="0" applyFont="1" applyFill="1" applyAlignment="1">
      <alignment horizontal="left"/>
    </xf>
    <xf numFmtId="0" fontId="25" fillId="0" borderId="0" xfId="0" applyNumberFormat="1" applyFont="1" applyFill="1" applyBorder="1" applyAlignment="1">
      <alignment horizontal="center" vertical="center"/>
    </xf>
    <xf numFmtId="9" fontId="25" fillId="0" borderId="0" xfId="1" applyFont="1" applyFill="1" applyBorder="1" applyAlignment="1">
      <alignment horizontal="center" vertical="center"/>
    </xf>
    <xf numFmtId="0" fontId="26" fillId="0" borderId="0" xfId="8" applyFont="1" applyFill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9" fontId="28" fillId="0" borderId="0" xfId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8" applyFont="1" applyFill="1" applyBorder="1"/>
    <xf numFmtId="0" fontId="22" fillId="0" borderId="0" xfId="8" applyFont="1" applyFill="1" applyBorder="1"/>
    <xf numFmtId="0" fontId="22" fillId="0" borderId="0" xfId="8" applyFont="1" applyFill="1" applyBorder="1" applyAlignment="1">
      <alignment horizontal="left"/>
    </xf>
    <xf numFmtId="0" fontId="22" fillId="0" borderId="0" xfId="0" applyFont="1" applyFill="1" applyBorder="1"/>
    <xf numFmtId="165" fontId="21" fillId="0" borderId="3" xfId="0" applyNumberFormat="1" applyFont="1" applyFill="1" applyBorder="1"/>
    <xf numFmtId="165" fontId="26" fillId="0" borderId="0" xfId="0" applyNumberFormat="1" applyFont="1" applyFill="1" applyAlignment="1">
      <alignment horizontal="center"/>
    </xf>
    <xf numFmtId="9" fontId="28" fillId="0" borderId="0" xfId="1" applyFont="1" applyFill="1" applyBorder="1" applyAlignment="1">
      <alignment horizontal="center"/>
    </xf>
    <xf numFmtId="41" fontId="21" fillId="0" borderId="0" xfId="8" applyNumberFormat="1" applyFont="1" applyFill="1" applyBorder="1"/>
    <xf numFmtId="43" fontId="22" fillId="0" borderId="0" xfId="8" applyNumberFormat="1" applyFont="1" applyFill="1" applyBorder="1"/>
    <xf numFmtId="43" fontId="22" fillId="0" borderId="0" xfId="0" applyNumberFormat="1" applyFont="1" applyFill="1" applyBorder="1"/>
    <xf numFmtId="43" fontId="21" fillId="0" borderId="0" xfId="0" applyNumberFormat="1" applyFont="1" applyFill="1" applyBorder="1"/>
    <xf numFmtId="165" fontId="21" fillId="0" borderId="2" xfId="0" applyNumberFormat="1" applyFont="1" applyFill="1" applyBorder="1"/>
    <xf numFmtId="0" fontId="21" fillId="0" borderId="0" xfId="0" applyFont="1" applyFill="1" applyBorder="1"/>
    <xf numFmtId="43" fontId="21" fillId="0" borderId="0" xfId="8" applyNumberFormat="1" applyFont="1" applyFill="1" applyBorder="1" applyAlignment="1">
      <alignment horizontal="left"/>
    </xf>
    <xf numFmtId="43" fontId="21" fillId="0" borderId="0" xfId="8" applyNumberFormat="1" applyFont="1" applyFill="1" applyBorder="1"/>
    <xf numFmtId="43" fontId="22" fillId="0" borderId="0" xfId="0" applyNumberFormat="1" applyFont="1" applyFill="1"/>
    <xf numFmtId="9" fontId="22" fillId="0" borderId="0" xfId="1" applyFont="1" applyFill="1" applyAlignment="1">
      <alignment horizontal="center"/>
    </xf>
    <xf numFmtId="9" fontId="22" fillId="0" borderId="0" xfId="1" applyFont="1" applyFill="1" applyBorder="1" applyAlignment="1">
      <alignment horizontal="center"/>
    </xf>
    <xf numFmtId="0" fontId="20" fillId="2" borderId="4" xfId="0" applyFont="1" applyFill="1" applyBorder="1" applyAlignment="1"/>
    <xf numFmtId="0" fontId="23" fillId="0" borderId="0" xfId="8" applyFont="1" applyAlignment="1">
      <alignment horizontal="right"/>
    </xf>
    <xf numFmtId="43" fontId="24" fillId="0" borderId="0" xfId="0" applyNumberFormat="1" applyFont="1"/>
    <xf numFmtId="0" fontId="29" fillId="2" borderId="0" xfId="0" applyFont="1" applyFill="1"/>
    <xf numFmtId="0" fontId="24" fillId="0" borderId="0" xfId="0" applyFont="1" applyAlignment="1">
      <alignment horizontal="center" vertical="center"/>
    </xf>
    <xf numFmtId="0" fontId="27" fillId="2" borderId="0" xfId="2" applyFont="1" applyFill="1" applyAlignment="1">
      <alignment horizontal="left"/>
    </xf>
    <xf numFmtId="39" fontId="22" fillId="2" borderId="4" xfId="0" applyNumberFormat="1" applyFont="1" applyFill="1" applyBorder="1"/>
    <xf numFmtId="39" fontId="22" fillId="2" borderId="0" xfId="0" applyNumberFormat="1" applyFont="1" applyFill="1" applyBorder="1"/>
    <xf numFmtId="39" fontId="22" fillId="2" borderId="1" xfId="0" applyNumberFormat="1" applyFont="1" applyFill="1" applyBorder="1"/>
    <xf numFmtId="9" fontId="22" fillId="2" borderId="1" xfId="1" applyFont="1" applyFill="1" applyBorder="1"/>
    <xf numFmtId="0" fontId="13" fillId="2" borderId="1" xfId="0" applyFont="1" applyFill="1" applyBorder="1"/>
    <xf numFmtId="0" fontId="27" fillId="0" borderId="8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</cellXfs>
  <cellStyles count="107">
    <cellStyle name="Millares 2 3" xfId="106" xr:uid="{ED116FD2-0B0B-4028-B14F-EDF2BC1FCBC7}"/>
    <cellStyle name="Millares 4" xfId="105" xr:uid="{6F5256D0-93A3-4DF6-8FA9-E2F9C9AEB98A}"/>
    <cellStyle name="Moneda 2" xfId="3" xr:uid="{00000000-0005-0000-0000-000001000000}"/>
    <cellStyle name="Moneda 2 2" xfId="9" xr:uid="{00000000-0005-0000-0000-000002000000}"/>
    <cellStyle name="Moneda 2 2 2" xfId="45" xr:uid="{BE2CD6F4-F13F-447C-B975-36BA2FA07200}"/>
    <cellStyle name="Moneda 2 2 3" xfId="76" xr:uid="{184E5181-4622-4EB9-A3F3-5DAF95ABF5ED}"/>
    <cellStyle name="Moneda 2 3" xfId="41" xr:uid="{417B6E5C-5158-4D80-8207-D8168BA78BB6}"/>
    <cellStyle name="Moneda 2 4" xfId="72" xr:uid="{AF6CDFB8-E6F0-46A4-9BAE-FE3EA2105E95}"/>
    <cellStyle name="Moneda 3" xfId="40" xr:uid="{82185E08-477E-49BD-BFE0-2E84B46B04C1}"/>
    <cellStyle name="Normal" xfId="0" builtinId="0"/>
    <cellStyle name="Normal 10" xfId="103" xr:uid="{28D1D923-790E-4110-BF15-8CFD5DDDCAAC}"/>
    <cellStyle name="Normal 10 2" xfId="15" xr:uid="{00000000-0005-0000-0000-000004000000}"/>
    <cellStyle name="Normal 10 2 2" xfId="31" xr:uid="{00000000-0005-0000-0000-000005000000}"/>
    <cellStyle name="Normal 10 2 2 2" xfId="63" xr:uid="{A38E7508-34E2-4335-8EF4-5699186466F3}"/>
    <cellStyle name="Normal 10 2 2 3" xfId="94" xr:uid="{F4800AAA-7126-4A27-9699-64AFC0F0BAE1}"/>
    <cellStyle name="Normal 10 2 3" xfId="49" xr:uid="{5996C23D-1009-4AA7-A33D-A5DFA9E8E07C}"/>
    <cellStyle name="Normal 10 2 4" xfId="80" xr:uid="{52B0FC28-D0E1-4486-8F96-10D5E65CD071}"/>
    <cellStyle name="Normal 11" xfId="19" xr:uid="{00000000-0005-0000-0000-000006000000}"/>
    <cellStyle name="Normal 11 2" xfId="33" xr:uid="{00000000-0005-0000-0000-000007000000}"/>
    <cellStyle name="Normal 11 2 2" xfId="65" xr:uid="{8AD9FB39-E7DA-47B9-9680-9BC885106E7D}"/>
    <cellStyle name="Normal 11 2 3" xfId="96" xr:uid="{4F3E5CF4-C88D-41E2-A3A4-1280C2B48ECF}"/>
    <cellStyle name="Normal 11 3" xfId="51" xr:uid="{EB804744-2C13-4F9F-AD58-E1AC0CCAC903}"/>
    <cellStyle name="Normal 11 4" xfId="82" xr:uid="{C67B44F0-E034-4CCA-A7AF-1A802BDBC3E1}"/>
    <cellStyle name="Normal 12" xfId="17" xr:uid="{00000000-0005-0000-0000-000008000000}"/>
    <cellStyle name="Normal 13" xfId="18" xr:uid="{00000000-0005-0000-0000-000009000000}"/>
    <cellStyle name="Normal 2" xfId="2" xr:uid="{00000000-0005-0000-0000-00000A000000}"/>
    <cellStyle name="Normal 2 2" xfId="104" xr:uid="{BBEB42FA-81DE-43DD-B0D4-E8845B8406C3}"/>
    <cellStyle name="Normal 3" xfId="5" xr:uid="{00000000-0005-0000-0000-00000B000000}"/>
    <cellStyle name="Normal 3 2" xfId="21" xr:uid="{00000000-0005-0000-0000-00000C000000}"/>
    <cellStyle name="Normal 3 2 2" xfId="35" xr:uid="{00000000-0005-0000-0000-00000D000000}"/>
    <cellStyle name="Normal 3 2 2 2" xfId="67" xr:uid="{4740CE4F-756B-407A-890E-533378CE487C}"/>
    <cellStyle name="Normal 3 2 2 3" xfId="98" xr:uid="{DDA2549C-36F4-419E-A9DC-BF0CA4086D9B}"/>
    <cellStyle name="Normal 3 2 3" xfId="53" xr:uid="{D5F9A69C-DF49-49BC-A920-BDEB79CAD675}"/>
    <cellStyle name="Normal 3 2 4" xfId="84" xr:uid="{4B34F53A-43F7-42B7-9683-9BF3D0D89148}"/>
    <cellStyle name="Normal 3 3" xfId="11" xr:uid="{00000000-0005-0000-0000-00000E000000}"/>
    <cellStyle name="Normal 3 3 2" xfId="28" xr:uid="{00000000-0005-0000-0000-00000F000000}"/>
    <cellStyle name="Normal 3 3 2 2" xfId="60" xr:uid="{DB497566-A98C-499D-88C5-ED3FB67A6A40}"/>
    <cellStyle name="Normal 3 3 2 3" xfId="91" xr:uid="{827260FA-D8DC-4CF1-8C54-538AA7F78CD8}"/>
    <cellStyle name="Normal 3 3 3" xfId="46" xr:uid="{4C3C097C-3018-4EA9-9430-3A67DDE42337}"/>
    <cellStyle name="Normal 3 3 4" xfId="77" xr:uid="{11C32176-6333-4E07-A3FD-A0C0D53E1FB5}"/>
    <cellStyle name="Normal 3 4" xfId="25" xr:uid="{00000000-0005-0000-0000-000010000000}"/>
    <cellStyle name="Normal 3 4 2" xfId="57" xr:uid="{ECF3D9AC-F737-4E88-9B96-855F106A2740}"/>
    <cellStyle name="Normal 3 4 3" xfId="88" xr:uid="{67A50FF3-A683-4B20-8E77-24DBDA95E62D}"/>
    <cellStyle name="Normal 3 5" xfId="42" xr:uid="{E43C737B-488A-46C5-A8A5-5A7D0D634DFE}"/>
    <cellStyle name="Normal 3 6" xfId="73" xr:uid="{B1B238BE-B10E-401E-92C9-BDC5188009E2}"/>
    <cellStyle name="Normal 4" xfId="6" xr:uid="{00000000-0005-0000-0000-000011000000}"/>
    <cellStyle name="Normal 4 2" xfId="22" xr:uid="{00000000-0005-0000-0000-000012000000}"/>
    <cellStyle name="Normal 4 2 2" xfId="36" xr:uid="{00000000-0005-0000-0000-000013000000}"/>
    <cellStyle name="Normal 4 2 2 2" xfId="68" xr:uid="{A23D81C0-5D66-47F3-B0E3-90E33C321D90}"/>
    <cellStyle name="Normal 4 2 2 3" xfId="99" xr:uid="{940623B1-7F60-4DA1-8481-8821E01DB43F}"/>
    <cellStyle name="Normal 4 2 3" xfId="54" xr:uid="{6A20DE50-CDEE-4FBF-9767-20A22E5B336D}"/>
    <cellStyle name="Normal 4 2 4" xfId="85" xr:uid="{D9DA1ED1-861F-4239-B634-E03E410588FF}"/>
    <cellStyle name="Normal 4 3" xfId="12" xr:uid="{00000000-0005-0000-0000-000014000000}"/>
    <cellStyle name="Normal 4 3 2" xfId="29" xr:uid="{00000000-0005-0000-0000-000015000000}"/>
    <cellStyle name="Normal 4 3 2 2" xfId="61" xr:uid="{45A86BFB-AC48-4CAA-AA4B-98C1985253AE}"/>
    <cellStyle name="Normal 4 3 2 3" xfId="92" xr:uid="{E1589C98-7DEC-4E20-8928-F13740531D93}"/>
    <cellStyle name="Normal 4 3 3" xfId="47" xr:uid="{47FC5745-B3BF-4F6F-A947-C408464CB042}"/>
    <cellStyle name="Normal 4 3 4" xfId="78" xr:uid="{88F4805A-DDB0-48E5-AACA-D6388E7415B3}"/>
    <cellStyle name="Normal 4 4" xfId="26" xr:uid="{00000000-0005-0000-0000-000016000000}"/>
    <cellStyle name="Normal 4 4 2" xfId="58" xr:uid="{FADDC21C-8412-49A2-B437-00B7213B45FA}"/>
    <cellStyle name="Normal 4 4 3" xfId="89" xr:uid="{B3605C80-76F4-4BE0-8807-D55D922AD50E}"/>
    <cellStyle name="Normal 4 5" xfId="43" xr:uid="{DE87EE77-5724-48B6-AA08-F7F53491EF79}"/>
    <cellStyle name="Normal 4 6" xfId="74" xr:uid="{84FC11C3-FC75-4CB0-9DD7-E6F2EA54C0FA}"/>
    <cellStyle name="Normal 5" xfId="7" xr:uid="{00000000-0005-0000-0000-000017000000}"/>
    <cellStyle name="Normal 5 2" xfId="23" xr:uid="{00000000-0005-0000-0000-000018000000}"/>
    <cellStyle name="Normal 5 2 2" xfId="37" xr:uid="{00000000-0005-0000-0000-000019000000}"/>
    <cellStyle name="Normal 5 2 2 2" xfId="69" xr:uid="{94F2BB7B-9350-4203-AB25-09F4CF6AD57F}"/>
    <cellStyle name="Normal 5 2 2 3" xfId="100" xr:uid="{159CBDEC-06E8-4E4C-97E6-12E8001B4356}"/>
    <cellStyle name="Normal 5 2 3" xfId="55" xr:uid="{5BE90947-FFAA-4DD1-83C8-C84C78454946}"/>
    <cellStyle name="Normal 5 2 4" xfId="86" xr:uid="{B66CA67A-B52C-435C-AE3F-7DDDDCB6A6A3}"/>
    <cellStyle name="Normal 5 3" xfId="13" xr:uid="{00000000-0005-0000-0000-00001A000000}"/>
    <cellStyle name="Normal 5 3 2" xfId="30" xr:uid="{00000000-0005-0000-0000-00001B000000}"/>
    <cellStyle name="Normal 5 3 2 2" xfId="62" xr:uid="{DA567CA7-DADF-43AE-94EF-B8787AB7C092}"/>
    <cellStyle name="Normal 5 3 2 3" xfId="93" xr:uid="{C52AB375-DC0D-401A-8ECD-94FBF3F7188C}"/>
    <cellStyle name="Normal 5 3 3" xfId="48" xr:uid="{8AC683C4-5479-420A-9B04-0C00D895B7B8}"/>
    <cellStyle name="Normal 5 3 4" xfId="79" xr:uid="{74038EA4-53B5-47F9-A112-17753A5F9D93}"/>
    <cellStyle name="Normal 5 4" xfId="27" xr:uid="{00000000-0005-0000-0000-00001C000000}"/>
    <cellStyle name="Normal 5 4 2" xfId="59" xr:uid="{DBBA77D9-B60B-4E8C-8BAC-A0256C2FC4B4}"/>
    <cellStyle name="Normal 5 4 3" xfId="90" xr:uid="{9BB3DE9F-4956-471C-B937-659537C6C1C6}"/>
    <cellStyle name="Normal 5 5" xfId="44" xr:uid="{28ADC8EB-655D-4AE3-8A6C-8C043B9F5B7F}"/>
    <cellStyle name="Normal 5 6" xfId="75" xr:uid="{56F7304A-B95E-46A1-BCAA-F067D80FE578}"/>
    <cellStyle name="Normal 6" xfId="8" xr:uid="{00000000-0005-0000-0000-00001D000000}"/>
    <cellStyle name="Normal 7" xfId="24" xr:uid="{00000000-0005-0000-0000-00001E000000}"/>
    <cellStyle name="Normal 7 2" xfId="20" xr:uid="{00000000-0005-0000-0000-00001F000000}"/>
    <cellStyle name="Normal 7 2 2" xfId="34" xr:uid="{00000000-0005-0000-0000-000020000000}"/>
    <cellStyle name="Normal 7 2 2 2" xfId="66" xr:uid="{0FBE2A32-F75E-43B1-9DA7-77E7241868A3}"/>
    <cellStyle name="Normal 7 2 2 3" xfId="97" xr:uid="{6C2E3096-F0E8-4E8D-8D10-0616E391A2A2}"/>
    <cellStyle name="Normal 7 2 3" xfId="52" xr:uid="{A3575AE6-E787-4607-8269-C9083DF902B1}"/>
    <cellStyle name="Normal 7 2 4" xfId="83" xr:uid="{D8329784-169B-4BB3-8197-D43FD91121C0}"/>
    <cellStyle name="Normal 7 3" xfId="38" xr:uid="{00000000-0005-0000-0000-000021000000}"/>
    <cellStyle name="Normal 7 3 2" xfId="70" xr:uid="{FF2739E9-61F7-48CA-855E-86EE8E432BAE}"/>
    <cellStyle name="Normal 7 3 3" xfId="101" xr:uid="{168C82C0-0944-43DA-93AB-9359E65052FF}"/>
    <cellStyle name="Normal 7 4" xfId="56" xr:uid="{193276B7-8C20-420A-9086-D60BFADFAADC}"/>
    <cellStyle name="Normal 7 5" xfId="87" xr:uid="{BA0D832A-39F6-47CA-B8FE-E7F51FA9690F}"/>
    <cellStyle name="Normal 8" xfId="39" xr:uid="{00000000-0005-0000-0000-000022000000}"/>
    <cellStyle name="Normal 8 2" xfId="16" xr:uid="{00000000-0005-0000-0000-000023000000}"/>
    <cellStyle name="Normal 8 2 2" xfId="32" xr:uid="{00000000-0005-0000-0000-000024000000}"/>
    <cellStyle name="Normal 8 2 2 2" xfId="64" xr:uid="{48FCDE0B-4A83-497F-870E-F9310FD76561}"/>
    <cellStyle name="Normal 8 2 2 3" xfId="95" xr:uid="{A7BD58EA-39F3-4EC2-B0CC-67BEB7FCE4B6}"/>
    <cellStyle name="Normal 8 2 3" xfId="50" xr:uid="{59C23FBA-2BE3-419D-8BA4-FA3ED6667A11}"/>
    <cellStyle name="Normal 8 2 4" xfId="81" xr:uid="{C6ECDBEC-0EAE-4ACF-B4AA-5050C80EEAB1}"/>
    <cellStyle name="Normal 8 3" xfId="71" xr:uid="{3E7ED491-E317-43B4-85F6-4C57F621B533}"/>
    <cellStyle name="Normal 8 4" xfId="102" xr:uid="{5D3384A5-A608-4D4D-B48A-4187B10E110C}"/>
    <cellStyle name="Normal 9" xfId="14" xr:uid="{00000000-0005-0000-0000-000025000000}"/>
    <cellStyle name="Porcentaje" xfId="1" builtinId="5"/>
    <cellStyle name="Porcentaje 2" xfId="4" xr:uid="{00000000-0005-0000-0000-000027000000}"/>
    <cellStyle name="Porcentaje 2 2" xfId="1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57149</xdr:rowOff>
    </xdr:from>
    <xdr:to>
      <xdr:col>0</xdr:col>
      <xdr:colOff>1771650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7149"/>
          <a:ext cx="1666875" cy="571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85724</xdr:rowOff>
    </xdr:from>
    <xdr:to>
      <xdr:col>0</xdr:col>
      <xdr:colOff>1981200</xdr:colOff>
      <xdr:row>2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47649"/>
          <a:ext cx="1666875" cy="514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58B9D-0969-4B71-9A06-7E10A417FBDC}">
  <dimension ref="B1:R10"/>
  <sheetViews>
    <sheetView workbookViewId="0">
      <selection activeCell="E27" sqref="E27"/>
    </sheetView>
  </sheetViews>
  <sheetFormatPr baseColWidth="10" defaultRowHeight="12.75" x14ac:dyDescent="0.2"/>
  <cols>
    <col min="1" max="1" width="2.42578125" customWidth="1"/>
    <col min="2" max="2" width="8.85546875" customWidth="1"/>
    <col min="3" max="3" width="9.1406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  <col min="14" max="14" width="4" style="26" customWidth="1"/>
    <col min="15" max="15" width="11.42578125" style="26"/>
    <col min="17" max="18" width="16" style="29" customWidth="1"/>
  </cols>
  <sheetData>
    <row r="1" spans="2:18" s="8" customFormat="1" x14ac:dyDescent="0.25">
      <c r="C1" s="9"/>
      <c r="D1" s="10"/>
      <c r="E1" s="9"/>
      <c r="F1" s="10"/>
      <c r="G1" s="9"/>
      <c r="H1" s="10"/>
      <c r="I1" s="9"/>
      <c r="J1" s="10"/>
      <c r="K1" s="9"/>
      <c r="L1" s="10"/>
      <c r="M1" s="9"/>
      <c r="N1" s="9"/>
      <c r="O1" s="9"/>
      <c r="Q1" s="27"/>
      <c r="R1" s="27"/>
    </row>
    <row r="2" spans="2:18" s="8" customFormat="1" x14ac:dyDescent="0.25">
      <c r="B2" s="13"/>
      <c r="C2" s="14"/>
      <c r="D2" s="15"/>
      <c r="E2" s="14"/>
      <c r="F2" s="15"/>
      <c r="G2" s="14"/>
      <c r="H2" s="15"/>
      <c r="I2" s="14"/>
      <c r="J2" s="15"/>
      <c r="K2" s="14"/>
      <c r="L2" s="15"/>
      <c r="M2" s="14"/>
      <c r="N2" s="18"/>
      <c r="O2" s="18"/>
      <c r="Q2" s="27"/>
      <c r="R2" s="27"/>
    </row>
    <row r="3" spans="2:18" s="8" customFormat="1" ht="15.75" x14ac:dyDescent="0.25">
      <c r="B3" s="12" t="s">
        <v>57</v>
      </c>
      <c r="C3" s="18"/>
      <c r="D3" s="17"/>
      <c r="E3" s="18"/>
      <c r="F3" s="19"/>
      <c r="G3" s="18"/>
      <c r="H3" s="19"/>
      <c r="I3" s="18"/>
      <c r="J3" s="19"/>
      <c r="K3" s="18"/>
      <c r="L3" s="19"/>
      <c r="M3" s="18"/>
      <c r="N3" s="18"/>
      <c r="O3" s="18"/>
      <c r="Q3" s="27"/>
      <c r="R3" s="27"/>
    </row>
    <row r="4" spans="2:18" s="8" customFormat="1" ht="13.5" x14ac:dyDescent="0.25">
      <c r="B4" s="16"/>
      <c r="C4" s="20"/>
      <c r="D4" s="21"/>
      <c r="E4" s="18"/>
      <c r="F4" s="19"/>
      <c r="G4" s="18"/>
      <c r="H4" s="19"/>
      <c r="I4" s="18"/>
      <c r="J4" s="19"/>
      <c r="K4" s="18"/>
      <c r="L4" s="19"/>
      <c r="M4" s="18"/>
      <c r="N4" s="18"/>
      <c r="O4" s="18"/>
      <c r="Q4" s="27"/>
      <c r="R4" s="27"/>
    </row>
    <row r="5" spans="2:18" s="8" customFormat="1" x14ac:dyDescent="0.25">
      <c r="B5" s="22"/>
      <c r="C5" s="23"/>
      <c r="D5" s="24"/>
      <c r="E5" s="25"/>
      <c r="F5" s="24"/>
      <c r="G5" s="25"/>
      <c r="H5" s="24"/>
      <c r="I5" s="25"/>
      <c r="J5" s="24"/>
      <c r="K5" s="25"/>
      <c r="L5" s="24"/>
      <c r="M5" s="25"/>
      <c r="N5" s="18"/>
      <c r="O5" s="18"/>
      <c r="Q5" s="27"/>
      <c r="R5" s="27"/>
    </row>
    <row r="6" spans="2:18" s="8" customFormat="1" x14ac:dyDescent="0.25">
      <c r="C6" s="1"/>
      <c r="D6" s="2"/>
      <c r="E6" s="9"/>
      <c r="F6" s="10"/>
      <c r="G6" s="9"/>
      <c r="H6" s="10"/>
      <c r="I6" s="9"/>
      <c r="J6" s="10"/>
      <c r="K6" s="9"/>
      <c r="L6" s="10"/>
      <c r="M6" s="9"/>
      <c r="N6" s="9"/>
      <c r="O6" s="9"/>
      <c r="Q6" s="27" t="s">
        <v>59</v>
      </c>
      <c r="R6" s="27"/>
    </row>
    <row r="7" spans="2:18" s="8" customFormat="1" x14ac:dyDescent="0.25">
      <c r="C7" s="7" t="s">
        <v>8</v>
      </c>
      <c r="D7" s="6"/>
      <c r="E7" s="7" t="s">
        <v>9</v>
      </c>
      <c r="F7" s="6"/>
      <c r="G7" s="7" t="s">
        <v>8</v>
      </c>
      <c r="H7" s="6"/>
      <c r="I7" s="7" t="s">
        <v>9</v>
      </c>
      <c r="J7" s="6"/>
      <c r="K7" s="7" t="s">
        <v>8</v>
      </c>
      <c r="L7" s="6"/>
      <c r="M7" s="7" t="s">
        <v>9</v>
      </c>
      <c r="N7" s="7"/>
      <c r="O7" s="7"/>
      <c r="Q7" s="27"/>
      <c r="R7" s="27"/>
    </row>
    <row r="8" spans="2:18" s="8" customFormat="1" ht="11.25" customHeight="1" x14ac:dyDescent="0.25">
      <c r="B8" s="3" t="s">
        <v>4</v>
      </c>
      <c r="C8" s="5">
        <v>44166</v>
      </c>
      <c r="D8" s="6"/>
      <c r="E8" s="5">
        <v>43831</v>
      </c>
      <c r="F8" s="6"/>
      <c r="G8" s="5">
        <v>43800</v>
      </c>
      <c r="H8" s="6"/>
      <c r="I8" s="5">
        <v>43466</v>
      </c>
      <c r="J8" s="6"/>
      <c r="K8" s="5">
        <v>43435</v>
      </c>
      <c r="L8" s="6"/>
      <c r="M8" s="5">
        <v>43101</v>
      </c>
      <c r="N8" s="5"/>
      <c r="O8" s="5">
        <v>43466</v>
      </c>
      <c r="Q8" s="28" t="s">
        <v>60</v>
      </c>
      <c r="R8" s="27" t="s">
        <v>63</v>
      </c>
    </row>
    <row r="9" spans="2:18" s="8" customFormat="1" x14ac:dyDescent="0.25">
      <c r="B9" s="3" t="s">
        <v>5</v>
      </c>
      <c r="C9" s="4">
        <v>44196</v>
      </c>
      <c r="D9" s="6"/>
      <c r="E9" s="4">
        <v>44196</v>
      </c>
      <c r="F9" s="6"/>
      <c r="G9" s="4">
        <v>43830</v>
      </c>
      <c r="H9" s="6"/>
      <c r="I9" s="4">
        <v>43830</v>
      </c>
      <c r="J9" s="6"/>
      <c r="K9" s="4">
        <v>43465</v>
      </c>
      <c r="L9" s="6"/>
      <c r="M9" s="4">
        <v>43465</v>
      </c>
      <c r="N9" s="5"/>
      <c r="O9" s="5">
        <v>43830</v>
      </c>
      <c r="Q9" s="28" t="s">
        <v>61</v>
      </c>
      <c r="R9" s="27" t="s">
        <v>63</v>
      </c>
    </row>
    <row r="10" spans="2:18" ht="13.5" x14ac:dyDescent="0.25">
      <c r="Q10" s="28" t="s">
        <v>62</v>
      </c>
      <c r="R10" s="27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F57"/>
  <sheetViews>
    <sheetView tabSelected="1" view="pageBreakPreview" zoomScale="115" zoomScaleNormal="100" zoomScaleSheetLayoutView="115" workbookViewId="0">
      <selection activeCell="A40" sqref="A40"/>
    </sheetView>
  </sheetViews>
  <sheetFormatPr baseColWidth="10" defaultRowHeight="16.5" x14ac:dyDescent="0.3"/>
  <cols>
    <col min="1" max="1" width="43.5703125" style="34" customWidth="1"/>
    <col min="2" max="2" width="10.85546875" style="34" customWidth="1"/>
    <col min="3" max="3" width="23.28515625" style="34" customWidth="1"/>
    <col min="4" max="4" width="10.85546875" style="75" customWidth="1"/>
    <col min="5" max="5" width="23.28515625" style="31" customWidth="1"/>
    <col min="6" max="16384" width="11.42578125" style="34"/>
  </cols>
  <sheetData>
    <row r="1" spans="1:6" ht="19.5" customHeight="1" x14ac:dyDescent="0.3">
      <c r="A1" s="114"/>
      <c r="B1" s="102" t="s">
        <v>57</v>
      </c>
      <c r="C1" s="53"/>
      <c r="D1" s="53"/>
      <c r="E1" s="53"/>
    </row>
    <row r="2" spans="1:6" ht="15.75" customHeight="1" x14ac:dyDescent="0.3">
      <c r="A2" s="115"/>
      <c r="B2" s="107" t="s">
        <v>79</v>
      </c>
      <c r="C2" s="56"/>
      <c r="D2" s="56"/>
      <c r="E2" s="56"/>
    </row>
    <row r="3" spans="1:6" ht="13.5" customHeight="1" x14ac:dyDescent="0.3">
      <c r="A3" s="115"/>
      <c r="B3" s="11" t="s">
        <v>6</v>
      </c>
      <c r="C3" s="58"/>
      <c r="D3" s="58"/>
      <c r="E3" s="58"/>
    </row>
    <row r="4" spans="1:6" ht="13.5" customHeight="1" x14ac:dyDescent="0.3">
      <c r="A4" s="116"/>
      <c r="B4" s="74" t="s">
        <v>7</v>
      </c>
      <c r="C4" s="76"/>
      <c r="D4" s="76"/>
      <c r="E4" s="76"/>
      <c r="F4" s="31"/>
    </row>
    <row r="5" spans="1:6" x14ac:dyDescent="0.3">
      <c r="A5" s="77"/>
      <c r="B5" s="78"/>
      <c r="C5" s="78"/>
      <c r="D5" s="79"/>
      <c r="E5" s="78"/>
      <c r="F5" s="31"/>
    </row>
    <row r="6" spans="1:6" ht="17.25" thickBot="1" x14ac:dyDescent="0.35">
      <c r="A6" s="77"/>
      <c r="B6" s="78"/>
      <c r="C6" s="113">
        <v>2020</v>
      </c>
      <c r="D6" s="79"/>
      <c r="E6" s="113">
        <v>2019</v>
      </c>
      <c r="F6" s="31"/>
    </row>
    <row r="7" spans="1:6" x14ac:dyDescent="0.3">
      <c r="A7" s="80" t="s">
        <v>14</v>
      </c>
      <c r="B7" s="81"/>
      <c r="C7" s="81"/>
      <c r="D7" s="82"/>
      <c r="E7" s="83"/>
      <c r="F7" s="31"/>
    </row>
    <row r="8" spans="1:6" x14ac:dyDescent="0.3">
      <c r="A8" s="84" t="s">
        <v>15</v>
      </c>
      <c r="B8" s="47"/>
      <c r="C8" s="69">
        <f>SUM(C9:C14)</f>
        <v>8095533.3100000005</v>
      </c>
      <c r="D8" s="33"/>
      <c r="E8" s="69">
        <f>SUM(E9:E14)</f>
        <v>9401069.1099999994</v>
      </c>
      <c r="F8" s="31"/>
    </row>
    <row r="9" spans="1:6" x14ac:dyDescent="0.3">
      <c r="A9" s="85" t="s">
        <v>16</v>
      </c>
      <c r="B9" s="37"/>
      <c r="C9" s="37">
        <v>1046826.08</v>
      </c>
      <c r="D9" s="33"/>
      <c r="E9" s="37">
        <v>1350617.09</v>
      </c>
      <c r="F9" s="31"/>
    </row>
    <row r="10" spans="1:6" x14ac:dyDescent="0.3">
      <c r="A10" s="85" t="s">
        <v>17</v>
      </c>
      <c r="B10" s="37"/>
      <c r="C10" s="37">
        <v>18125.330000000002</v>
      </c>
      <c r="D10" s="33"/>
      <c r="E10" s="37">
        <v>25083.749999999996</v>
      </c>
      <c r="F10" s="31"/>
    </row>
    <row r="11" spans="1:6" x14ac:dyDescent="0.3">
      <c r="A11" s="85" t="s">
        <v>18</v>
      </c>
      <c r="B11" s="37"/>
      <c r="C11" s="37">
        <v>5348193.22</v>
      </c>
      <c r="D11" s="33"/>
      <c r="E11" s="37">
        <v>6112168.0999999996</v>
      </c>
      <c r="F11" s="31"/>
    </row>
    <row r="12" spans="1:6" x14ac:dyDescent="0.3">
      <c r="A12" s="86" t="s">
        <v>19</v>
      </c>
      <c r="B12" s="37"/>
      <c r="C12" s="37">
        <v>760862.29</v>
      </c>
      <c r="D12" s="33"/>
      <c r="E12" s="37">
        <v>949877.21</v>
      </c>
      <c r="F12" s="31"/>
    </row>
    <row r="13" spans="1:6" x14ac:dyDescent="0.3">
      <c r="A13" s="85" t="s">
        <v>20</v>
      </c>
      <c r="B13" s="37"/>
      <c r="C13" s="37">
        <v>886861.70000000007</v>
      </c>
      <c r="D13" s="33"/>
      <c r="E13" s="37">
        <v>907639.62000000011</v>
      </c>
      <c r="F13" s="31"/>
    </row>
    <row r="14" spans="1:6" x14ac:dyDescent="0.3">
      <c r="A14" s="85" t="s">
        <v>21</v>
      </c>
      <c r="B14" s="48"/>
      <c r="C14" s="48">
        <v>34664.69</v>
      </c>
      <c r="D14" s="33"/>
      <c r="E14" s="48">
        <v>55683.34</v>
      </c>
      <c r="F14" s="31"/>
    </row>
    <row r="15" spans="1:6" x14ac:dyDescent="0.3">
      <c r="A15" s="84" t="s">
        <v>22</v>
      </c>
      <c r="B15" s="47"/>
      <c r="C15" s="69">
        <f>SUM(C16:C24)</f>
        <v>2327088.86</v>
      </c>
      <c r="D15" s="33"/>
      <c r="E15" s="69">
        <f>SUM(E16:E24)</f>
        <v>2024806.1599999997</v>
      </c>
      <c r="F15" s="31"/>
    </row>
    <row r="16" spans="1:6" x14ac:dyDescent="0.3">
      <c r="A16" s="85" t="s">
        <v>23</v>
      </c>
      <c r="B16" s="37"/>
      <c r="C16" s="37">
        <v>112817.38999999997</v>
      </c>
      <c r="D16" s="33"/>
      <c r="E16" s="37">
        <v>123047.83999999992</v>
      </c>
      <c r="F16" s="31"/>
    </row>
    <row r="17" spans="1:6" x14ac:dyDescent="0.3">
      <c r="A17" s="85" t="s">
        <v>24</v>
      </c>
      <c r="B17" s="37"/>
      <c r="C17" s="37">
        <v>1062712.98</v>
      </c>
      <c r="D17" s="33"/>
      <c r="E17" s="37">
        <v>1073648.05</v>
      </c>
      <c r="F17" s="31"/>
    </row>
    <row r="18" spans="1:6" x14ac:dyDescent="0.3">
      <c r="A18" s="85" t="s">
        <v>25</v>
      </c>
      <c r="B18" s="37"/>
      <c r="C18" s="37">
        <v>63104.649999999994</v>
      </c>
      <c r="D18" s="33"/>
      <c r="E18" s="37">
        <v>84013.06</v>
      </c>
      <c r="F18" s="31"/>
    </row>
    <row r="19" spans="1:6" x14ac:dyDescent="0.3">
      <c r="A19" s="85" t="s">
        <v>26</v>
      </c>
      <c r="B19" s="48"/>
      <c r="C19" s="48">
        <v>5714.29</v>
      </c>
      <c r="D19" s="33"/>
      <c r="E19" s="48">
        <v>5714.29</v>
      </c>
      <c r="F19" s="31"/>
    </row>
    <row r="20" spans="1:6" x14ac:dyDescent="0.3">
      <c r="A20" s="85" t="s">
        <v>27</v>
      </c>
      <c r="B20" s="48"/>
      <c r="C20" s="48">
        <v>16712.84</v>
      </c>
      <c r="D20" s="33"/>
      <c r="E20" s="48">
        <v>12664.91</v>
      </c>
      <c r="F20" s="31"/>
    </row>
    <row r="21" spans="1:6" x14ac:dyDescent="0.3">
      <c r="A21" s="85" t="s">
        <v>28</v>
      </c>
      <c r="B21" s="48"/>
      <c r="C21" s="48">
        <v>57722.66</v>
      </c>
      <c r="D21" s="33"/>
      <c r="E21" s="48">
        <v>65723.260000000009</v>
      </c>
      <c r="F21" s="31"/>
    </row>
    <row r="22" spans="1:6" x14ac:dyDescent="0.3">
      <c r="A22" s="85" t="s">
        <v>29</v>
      </c>
      <c r="B22" s="48"/>
      <c r="C22" s="48">
        <v>3075</v>
      </c>
      <c r="D22" s="33"/>
      <c r="E22" s="48">
        <v>3075</v>
      </c>
      <c r="F22" s="31"/>
    </row>
    <row r="23" spans="1:6" x14ac:dyDescent="0.3">
      <c r="A23" s="85" t="s">
        <v>30</v>
      </c>
      <c r="B23" s="48"/>
      <c r="C23" s="48">
        <v>276407.85000000003</v>
      </c>
      <c r="D23" s="33"/>
      <c r="E23" s="48">
        <v>235862.15</v>
      </c>
      <c r="F23" s="31"/>
    </row>
    <row r="24" spans="1:6" x14ac:dyDescent="0.3">
      <c r="A24" s="85" t="s">
        <v>58</v>
      </c>
      <c r="B24" s="48"/>
      <c r="C24" s="48">
        <v>728821.2</v>
      </c>
      <c r="D24" s="33"/>
      <c r="E24" s="48">
        <v>421057.6</v>
      </c>
      <c r="F24" s="31"/>
    </row>
    <row r="25" spans="1:6" ht="20.25" customHeight="1" thickBot="1" x14ac:dyDescent="0.35">
      <c r="A25" s="84" t="s">
        <v>31</v>
      </c>
      <c r="B25" s="103" t="s">
        <v>72</v>
      </c>
      <c r="C25" s="88">
        <f>C8+C15</f>
        <v>10422622.17</v>
      </c>
      <c r="D25" s="103" t="s">
        <v>72</v>
      </c>
      <c r="E25" s="88">
        <f>E8+E15</f>
        <v>11425875.27</v>
      </c>
      <c r="F25" s="31"/>
    </row>
    <row r="26" spans="1:6" ht="17.25" thickTop="1" x14ac:dyDescent="0.3">
      <c r="A26" s="87"/>
      <c r="B26" s="37"/>
      <c r="C26" s="37"/>
      <c r="D26" s="33"/>
      <c r="E26" s="37"/>
      <c r="F26" s="31"/>
    </row>
    <row r="27" spans="1:6" x14ac:dyDescent="0.3">
      <c r="A27" s="80" t="s">
        <v>32</v>
      </c>
      <c r="B27" s="89"/>
      <c r="C27" s="89"/>
      <c r="D27" s="90"/>
      <c r="E27" s="89"/>
      <c r="F27" s="31"/>
    </row>
    <row r="28" spans="1:6" x14ac:dyDescent="0.3">
      <c r="A28" s="91" t="s">
        <v>33</v>
      </c>
      <c r="B28" s="47"/>
      <c r="C28" s="69">
        <f>SUM(C29:C35)</f>
        <v>5578787.8399999999</v>
      </c>
      <c r="D28" s="33"/>
      <c r="E28" s="69">
        <f>SUM(E29:E35)</f>
        <v>6981515.379999999</v>
      </c>
      <c r="F28" s="31"/>
    </row>
    <row r="29" spans="1:6" x14ac:dyDescent="0.3">
      <c r="A29" s="92" t="s">
        <v>34</v>
      </c>
      <c r="B29" s="48"/>
      <c r="C29" s="48">
        <v>5316615.8</v>
      </c>
      <c r="D29" s="33"/>
      <c r="E29" s="48">
        <v>6755931.7199999997</v>
      </c>
      <c r="F29" s="31"/>
    </row>
    <row r="30" spans="1:6" x14ac:dyDescent="0.3">
      <c r="A30" s="92" t="s">
        <v>35</v>
      </c>
      <c r="B30" s="37"/>
      <c r="C30" s="37">
        <v>118564.06</v>
      </c>
      <c r="D30" s="33"/>
      <c r="E30" s="37">
        <v>57905.39</v>
      </c>
      <c r="F30" s="31"/>
    </row>
    <row r="31" spans="1:6" x14ac:dyDescent="0.3">
      <c r="A31" s="92" t="s">
        <v>56</v>
      </c>
      <c r="B31" s="37"/>
      <c r="C31" s="37">
        <v>4849.41</v>
      </c>
      <c r="D31" s="33"/>
      <c r="E31" s="37">
        <v>8609.64</v>
      </c>
      <c r="F31" s="31"/>
    </row>
    <row r="32" spans="1:6" x14ac:dyDescent="0.3">
      <c r="A32" s="92" t="s">
        <v>36</v>
      </c>
      <c r="B32" s="48"/>
      <c r="C32" s="48">
        <v>17388.05</v>
      </c>
      <c r="D32" s="33"/>
      <c r="E32" s="48">
        <v>16828.36</v>
      </c>
      <c r="F32" s="31"/>
    </row>
    <row r="33" spans="1:6" x14ac:dyDescent="0.3">
      <c r="A33" s="92" t="s">
        <v>37</v>
      </c>
      <c r="B33" s="48"/>
      <c r="C33" s="48">
        <v>23869.820000000003</v>
      </c>
      <c r="D33" s="33"/>
      <c r="E33" s="48">
        <v>81177.38</v>
      </c>
      <c r="F33" s="31"/>
    </row>
    <row r="34" spans="1:6" x14ac:dyDescent="0.3">
      <c r="A34" s="92" t="s">
        <v>38</v>
      </c>
      <c r="B34" s="48"/>
      <c r="C34" s="48">
        <v>40942.050000000003</v>
      </c>
      <c r="D34" s="33"/>
      <c r="E34" s="48">
        <v>61062.89</v>
      </c>
      <c r="F34" s="31"/>
    </row>
    <row r="35" spans="1:6" x14ac:dyDescent="0.3">
      <c r="A35" s="93" t="s">
        <v>39</v>
      </c>
      <c r="B35" s="48"/>
      <c r="C35" s="48">
        <v>56558.65</v>
      </c>
      <c r="D35" s="33"/>
      <c r="E35" s="48">
        <v>0</v>
      </c>
      <c r="F35" s="31"/>
    </row>
    <row r="36" spans="1:6" x14ac:dyDescent="0.3">
      <c r="A36" s="94"/>
      <c r="B36" s="47"/>
      <c r="C36" s="47"/>
      <c r="D36" s="33"/>
      <c r="E36" s="47"/>
      <c r="F36" s="31"/>
    </row>
    <row r="37" spans="1:6" x14ac:dyDescent="0.3">
      <c r="A37" s="84" t="s">
        <v>40</v>
      </c>
      <c r="B37" s="47"/>
      <c r="C37" s="69">
        <f>SUM(C38:C39)</f>
        <v>501823.25</v>
      </c>
      <c r="D37" s="33"/>
      <c r="E37" s="69">
        <f>SUM(E38:E39)</f>
        <v>163245.15000000002</v>
      </c>
      <c r="F37" s="31"/>
    </row>
    <row r="38" spans="1:6" x14ac:dyDescent="0.3">
      <c r="A38" s="85" t="s">
        <v>41</v>
      </c>
      <c r="B38" s="48"/>
      <c r="C38" s="48">
        <v>460173.35</v>
      </c>
      <c r="D38" s="33"/>
      <c r="E38" s="48">
        <v>129754.21</v>
      </c>
      <c r="F38" s="31"/>
    </row>
    <row r="39" spans="1:6" x14ac:dyDescent="0.3">
      <c r="A39" s="85" t="s">
        <v>42</v>
      </c>
      <c r="B39" s="48"/>
      <c r="C39" s="71">
        <v>41649.9</v>
      </c>
      <c r="D39" s="33"/>
      <c r="E39" s="71">
        <v>33490.94</v>
      </c>
      <c r="F39" s="31"/>
    </row>
    <row r="40" spans="1:6" x14ac:dyDescent="0.3">
      <c r="A40" s="84" t="s">
        <v>43</v>
      </c>
      <c r="B40" s="47"/>
      <c r="C40" s="95">
        <f>C28+C37</f>
        <v>6080611.0899999999</v>
      </c>
      <c r="D40" s="33"/>
      <c r="E40" s="95">
        <f>E28+E37</f>
        <v>7144760.5299999993</v>
      </c>
      <c r="F40" s="31"/>
    </row>
    <row r="41" spans="1:6" x14ac:dyDescent="0.3">
      <c r="A41" s="96"/>
      <c r="B41" s="47"/>
      <c r="C41" s="47"/>
      <c r="D41" s="33"/>
      <c r="E41" s="47"/>
      <c r="F41" s="31"/>
    </row>
    <row r="42" spans="1:6" x14ac:dyDescent="0.3">
      <c r="A42" s="97" t="s">
        <v>44</v>
      </c>
      <c r="B42" s="47"/>
      <c r="C42" s="69">
        <f>SUM(C43:C45)</f>
        <v>4342011.08</v>
      </c>
      <c r="D42" s="33"/>
      <c r="E42" s="69">
        <f t="shared" ref="E42" si="0">SUM(E43:E45)</f>
        <v>4281114.74</v>
      </c>
      <c r="F42" s="31"/>
    </row>
    <row r="43" spans="1:6" x14ac:dyDescent="0.3">
      <c r="A43" s="92" t="s">
        <v>45</v>
      </c>
      <c r="B43" s="37"/>
      <c r="C43" s="37">
        <v>2002400</v>
      </c>
      <c r="D43" s="33"/>
      <c r="E43" s="37">
        <v>2002400</v>
      </c>
      <c r="F43" s="31"/>
    </row>
    <row r="44" spans="1:6" x14ac:dyDescent="0.3">
      <c r="A44" s="92" t="s">
        <v>46</v>
      </c>
      <c r="B44" s="37"/>
      <c r="C44" s="37">
        <v>744444.80480000004</v>
      </c>
      <c r="D44" s="33"/>
      <c r="E44" s="37">
        <v>736807.47820000001</v>
      </c>
      <c r="F44" s="31"/>
    </row>
    <row r="45" spans="1:6" x14ac:dyDescent="0.3">
      <c r="A45" s="92" t="s">
        <v>47</v>
      </c>
      <c r="B45" s="48"/>
      <c r="C45" s="71">
        <v>1595166.2751999998</v>
      </c>
      <c r="D45" s="33"/>
      <c r="E45" s="71">
        <v>1541907.2618000002</v>
      </c>
      <c r="F45" s="31"/>
    </row>
    <row r="46" spans="1:6" ht="20.25" customHeight="1" thickBot="1" x14ac:dyDescent="0.35">
      <c r="A46" s="98" t="s">
        <v>48</v>
      </c>
      <c r="B46" s="103" t="s">
        <v>72</v>
      </c>
      <c r="C46" s="88">
        <f>C40+C42</f>
        <v>10422622.17</v>
      </c>
      <c r="D46" s="103" t="s">
        <v>72</v>
      </c>
      <c r="E46" s="88">
        <f t="shared" ref="E46" si="1">E40+E42</f>
        <v>11425875.27</v>
      </c>
      <c r="F46" s="31"/>
    </row>
    <row r="47" spans="1:6" ht="17.25" thickTop="1" x14ac:dyDescent="0.3">
      <c r="A47" s="31"/>
      <c r="B47" s="37"/>
      <c r="C47" s="37">
        <f>C25-C46</f>
        <v>0</v>
      </c>
      <c r="D47" s="33"/>
      <c r="E47" s="37">
        <f>E25-E46</f>
        <v>0</v>
      </c>
      <c r="F47" s="31"/>
    </row>
    <row r="48" spans="1:6" x14ac:dyDescent="0.3">
      <c r="A48" s="31"/>
      <c r="B48" s="37"/>
      <c r="C48" s="37"/>
      <c r="D48" s="33"/>
      <c r="F48" s="31"/>
    </row>
    <row r="49" spans="1:6" x14ac:dyDescent="0.3">
      <c r="A49" s="99"/>
      <c r="B49" s="100"/>
      <c r="C49" s="100"/>
      <c r="D49" s="101"/>
      <c r="E49" s="100"/>
      <c r="F49" s="31"/>
    </row>
    <row r="50" spans="1:6" x14ac:dyDescent="0.3">
      <c r="A50" s="99"/>
      <c r="B50" s="37"/>
      <c r="C50" s="37"/>
      <c r="D50" s="33"/>
      <c r="F50" s="31"/>
    </row>
    <row r="51" spans="1:6" s="26" customFormat="1" ht="14.25" x14ac:dyDescent="0.2">
      <c r="A51" s="104" t="s">
        <v>65</v>
      </c>
      <c r="B51" s="104" t="s">
        <v>73</v>
      </c>
      <c r="C51" s="38"/>
      <c r="D51" s="36"/>
      <c r="E51" s="106" t="s">
        <v>76</v>
      </c>
    </row>
    <row r="52" spans="1:6" s="26" customFormat="1" ht="14.25" x14ac:dyDescent="0.2">
      <c r="A52" s="104" t="s">
        <v>66</v>
      </c>
      <c r="B52" s="104" t="s">
        <v>74</v>
      </c>
      <c r="C52" s="38"/>
      <c r="D52" s="36"/>
      <c r="E52" s="106" t="s">
        <v>78</v>
      </c>
    </row>
    <row r="53" spans="1:6" s="26" customFormat="1" ht="14.25" x14ac:dyDescent="0.2">
      <c r="A53" s="104"/>
      <c r="B53" s="104" t="s">
        <v>75</v>
      </c>
      <c r="C53" s="38"/>
      <c r="D53" s="36"/>
      <c r="E53" s="106" t="s">
        <v>77</v>
      </c>
    </row>
    <row r="54" spans="1:6" x14ac:dyDescent="0.3">
      <c r="A54" s="99"/>
      <c r="B54" s="37"/>
      <c r="C54" s="37"/>
      <c r="D54" s="33"/>
      <c r="F54" s="31"/>
    </row>
    <row r="55" spans="1:6" x14ac:dyDescent="0.3">
      <c r="A55" s="31"/>
      <c r="B55" s="37"/>
      <c r="C55" s="37"/>
      <c r="D55" s="33"/>
      <c r="F55" s="31"/>
    </row>
    <row r="56" spans="1:6" x14ac:dyDescent="0.3">
      <c r="B56" s="49"/>
      <c r="C56" s="49"/>
    </row>
    <row r="57" spans="1:6" x14ac:dyDescent="0.3">
      <c r="B57" s="49"/>
      <c r="C57" s="49"/>
    </row>
  </sheetData>
  <mergeCells count="1">
    <mergeCell ref="A1:A4"/>
  </mergeCells>
  <pageMargins left="0.7" right="0.15748031496062992" top="7.874015748031496E-2" bottom="7.874015748031496E-2" header="0.31496062992125984" footer="0.31496062992125984"/>
  <pageSetup scale="8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view="pageBreakPreview" zoomScale="115" zoomScaleNormal="100" zoomScaleSheetLayoutView="115" workbookViewId="0">
      <selection activeCell="C28" sqref="C28"/>
    </sheetView>
  </sheetViews>
  <sheetFormatPr baseColWidth="10" defaultRowHeight="16.5" x14ac:dyDescent="0.3"/>
  <cols>
    <col min="1" max="1" width="37.28515625" style="31" customWidth="1"/>
    <col min="2" max="2" width="9.5703125" style="31" customWidth="1"/>
    <col min="3" max="3" width="22.140625" style="39" customWidth="1"/>
    <col min="4" max="4" width="10.28515625" style="40" customWidth="1"/>
    <col min="5" max="5" width="20.28515625" style="39" customWidth="1"/>
    <col min="6" max="16384" width="11.42578125" style="31"/>
  </cols>
  <sheetData>
    <row r="1" spans="1:6" ht="20.25" x14ac:dyDescent="0.3">
      <c r="A1" s="52"/>
      <c r="B1" s="105" t="s">
        <v>57</v>
      </c>
      <c r="C1" s="108"/>
      <c r="D1" s="54"/>
      <c r="E1" s="108"/>
      <c r="F1" s="108"/>
    </row>
    <row r="2" spans="1:6" x14ac:dyDescent="0.3">
      <c r="A2" s="55"/>
      <c r="B2" s="30" t="s">
        <v>70</v>
      </c>
      <c r="C2" s="109"/>
      <c r="D2" s="57"/>
      <c r="E2" s="109"/>
      <c r="F2" s="109"/>
    </row>
    <row r="3" spans="1:6" x14ac:dyDescent="0.3">
      <c r="A3" s="55"/>
      <c r="B3" s="30" t="s">
        <v>71</v>
      </c>
      <c r="C3" s="109"/>
      <c r="D3" s="57"/>
      <c r="E3" s="109"/>
      <c r="F3" s="109"/>
    </row>
    <row r="4" spans="1:6" x14ac:dyDescent="0.3">
      <c r="A4" s="59"/>
      <c r="B4" s="112" t="s">
        <v>1</v>
      </c>
      <c r="C4" s="110"/>
      <c r="D4" s="111"/>
      <c r="E4" s="110"/>
      <c r="F4" s="110"/>
    </row>
    <row r="5" spans="1:6" s="34" customFormat="1" ht="11.25" customHeight="1" x14ac:dyDescent="0.3">
      <c r="C5" s="43"/>
      <c r="D5" s="35"/>
      <c r="E5" s="44"/>
    </row>
    <row r="6" spans="1:6" s="34" customFormat="1" x14ac:dyDescent="0.3">
      <c r="A6" s="45"/>
      <c r="B6" s="45"/>
      <c r="C6" s="46">
        <v>2020</v>
      </c>
      <c r="D6" s="43"/>
      <c r="E6" s="46">
        <v>2019</v>
      </c>
    </row>
    <row r="7" spans="1:6" x14ac:dyDescent="0.3">
      <c r="C7" s="32"/>
      <c r="D7" s="33"/>
      <c r="E7" s="32"/>
    </row>
    <row r="8" spans="1:6" x14ac:dyDescent="0.3">
      <c r="A8" s="60" t="s">
        <v>49</v>
      </c>
      <c r="B8" s="60"/>
      <c r="C8" s="50">
        <v>1541647.8299999998</v>
      </c>
      <c r="E8" s="50">
        <v>1938426.37</v>
      </c>
    </row>
    <row r="9" spans="1:6" x14ac:dyDescent="0.3">
      <c r="A9" s="61" t="s">
        <v>2</v>
      </c>
      <c r="B9" s="61"/>
      <c r="C9" s="48"/>
      <c r="D9" s="33"/>
      <c r="E9" s="51"/>
    </row>
    <row r="10" spans="1:6" x14ac:dyDescent="0.3">
      <c r="A10" s="61" t="s">
        <v>50</v>
      </c>
      <c r="B10" s="61"/>
      <c r="C10" s="62">
        <v>462569.38</v>
      </c>
      <c r="D10" s="33"/>
      <c r="E10" s="62">
        <v>466189.48</v>
      </c>
    </row>
    <row r="11" spans="1:6" x14ac:dyDescent="0.3">
      <c r="A11" s="63" t="s">
        <v>67</v>
      </c>
      <c r="B11" s="63"/>
      <c r="C11" s="64">
        <f>C8-C10</f>
        <v>1079078.4499999997</v>
      </c>
      <c r="E11" s="64">
        <f>E8-E10</f>
        <v>1472236.8900000001</v>
      </c>
    </row>
    <row r="12" spans="1:6" x14ac:dyDescent="0.3">
      <c r="A12" s="61" t="s">
        <v>2</v>
      </c>
      <c r="B12" s="61"/>
      <c r="C12" s="65"/>
      <c r="E12" s="66"/>
    </row>
    <row r="13" spans="1:6" x14ac:dyDescent="0.3">
      <c r="A13" s="63" t="s">
        <v>68</v>
      </c>
      <c r="B13" s="63"/>
      <c r="C13" s="47">
        <f>C14+C15</f>
        <v>961792.21</v>
      </c>
      <c r="D13" s="33"/>
      <c r="E13" s="47">
        <f>E14+E15</f>
        <v>1100595.1099999999</v>
      </c>
    </row>
    <row r="14" spans="1:6" x14ac:dyDescent="0.3">
      <c r="A14" s="67" t="s">
        <v>64</v>
      </c>
      <c r="B14" s="67"/>
      <c r="C14" s="48">
        <v>250690.77</v>
      </c>
      <c r="D14" s="33"/>
      <c r="E14" s="48">
        <v>303639.08</v>
      </c>
    </row>
    <row r="15" spans="1:6" x14ac:dyDescent="0.3">
      <c r="A15" s="61" t="s">
        <v>51</v>
      </c>
      <c r="B15" s="61"/>
      <c r="C15" s="62">
        <v>711101.43999999994</v>
      </c>
      <c r="D15" s="33"/>
      <c r="E15" s="62">
        <v>796956.02999999991</v>
      </c>
    </row>
    <row r="16" spans="1:6" x14ac:dyDescent="0.3">
      <c r="C16" s="37"/>
      <c r="D16" s="31"/>
      <c r="E16" s="37"/>
    </row>
    <row r="17" spans="1:5" ht="33" x14ac:dyDescent="0.3">
      <c r="A17" s="68" t="s">
        <v>12</v>
      </c>
      <c r="B17" s="68"/>
      <c r="C17" s="64">
        <f>C11-C13</f>
        <v>117286.23999999976</v>
      </c>
      <c r="E17" s="64">
        <f>E11-E13</f>
        <v>371641.78000000026</v>
      </c>
    </row>
    <row r="18" spans="1:5" x14ac:dyDescent="0.3">
      <c r="A18" s="61" t="s">
        <v>0</v>
      </c>
      <c r="B18" s="61"/>
      <c r="C18" s="69">
        <v>35814.65</v>
      </c>
      <c r="E18" s="69">
        <v>81526.320000000007</v>
      </c>
    </row>
    <row r="19" spans="1:5" x14ac:dyDescent="0.3">
      <c r="A19" s="68" t="s">
        <v>52</v>
      </c>
      <c r="B19" s="68"/>
      <c r="C19" s="47">
        <f>C17-C18</f>
        <v>81471.589999999764</v>
      </c>
      <c r="E19" s="47">
        <f>E17-E18</f>
        <v>290115.46000000025</v>
      </c>
    </row>
    <row r="20" spans="1:5" x14ac:dyDescent="0.3">
      <c r="A20" s="61" t="s">
        <v>3</v>
      </c>
      <c r="B20" s="61"/>
      <c r="C20" s="37"/>
      <c r="E20" s="49"/>
    </row>
    <row r="21" spans="1:5" x14ac:dyDescent="0.3">
      <c r="A21" s="61" t="s">
        <v>69</v>
      </c>
      <c r="B21" s="61"/>
      <c r="C21" s="48">
        <v>62588.47</v>
      </c>
      <c r="D21" s="33"/>
      <c r="E21" s="48">
        <v>77542.87</v>
      </c>
    </row>
    <row r="22" spans="1:5" x14ac:dyDescent="0.3">
      <c r="A22" s="61" t="s">
        <v>2</v>
      </c>
      <c r="B22" s="61"/>
      <c r="C22" s="48"/>
      <c r="D22" s="33"/>
      <c r="E22" s="51"/>
    </row>
    <row r="23" spans="1:5" x14ac:dyDescent="0.3">
      <c r="A23" s="61" t="s">
        <v>13</v>
      </c>
      <c r="B23" s="61"/>
      <c r="C23" s="48">
        <v>34955.42</v>
      </c>
      <c r="D23" s="33"/>
      <c r="E23" s="48">
        <v>9051.07</v>
      </c>
    </row>
    <row r="24" spans="1:5" x14ac:dyDescent="0.3">
      <c r="A24" s="63" t="s">
        <v>53</v>
      </c>
      <c r="B24" s="63"/>
      <c r="C24" s="64">
        <f>C19+C21-C23</f>
        <v>109104.63999999977</v>
      </c>
      <c r="E24" s="64">
        <f>E19+E21-E23</f>
        <v>358607.26000000024</v>
      </c>
    </row>
    <row r="25" spans="1:5" x14ac:dyDescent="0.3">
      <c r="A25" s="70" t="s">
        <v>10</v>
      </c>
      <c r="B25" s="70"/>
      <c r="C25" s="71">
        <f>C24*0.07</f>
        <v>7637.324799999984</v>
      </c>
      <c r="E25" s="71">
        <f>E24*0.07</f>
        <v>25102.508200000018</v>
      </c>
    </row>
    <row r="26" spans="1:5" x14ac:dyDescent="0.3">
      <c r="A26" s="63" t="s">
        <v>54</v>
      </c>
      <c r="B26" s="63"/>
      <c r="C26" s="72">
        <f t="shared" ref="C26:E26" si="0">C24-C25</f>
        <v>101467.31519999978</v>
      </c>
      <c r="E26" s="72">
        <f t="shared" si="0"/>
        <v>333504.7518000002</v>
      </c>
    </row>
    <row r="27" spans="1:5" x14ac:dyDescent="0.3">
      <c r="A27" s="70" t="s">
        <v>2</v>
      </c>
      <c r="B27" s="70"/>
      <c r="C27" s="47"/>
      <c r="E27" s="66"/>
    </row>
    <row r="28" spans="1:5" x14ac:dyDescent="0.3">
      <c r="A28" s="70" t="s">
        <v>11</v>
      </c>
      <c r="B28" s="70"/>
      <c r="C28" s="37">
        <v>48208.3</v>
      </c>
      <c r="E28" s="37">
        <v>122906.56</v>
      </c>
    </row>
    <row r="29" spans="1:5" ht="17.25" thickBot="1" x14ac:dyDescent="0.35">
      <c r="A29" s="63" t="s">
        <v>55</v>
      </c>
      <c r="B29" s="63"/>
      <c r="C29" s="73">
        <f t="shared" ref="C29:E29" si="1">+C24-C25-C28</f>
        <v>53259.015199999776</v>
      </c>
      <c r="E29" s="73">
        <f t="shared" si="1"/>
        <v>210598.1918000002</v>
      </c>
    </row>
    <row r="30" spans="1:5" ht="17.25" thickTop="1" x14ac:dyDescent="0.3">
      <c r="E30" s="37"/>
    </row>
    <row r="31" spans="1:5" x14ac:dyDescent="0.3">
      <c r="E31" s="37"/>
    </row>
    <row r="32" spans="1:5" x14ac:dyDescent="0.3">
      <c r="E32" s="37"/>
    </row>
    <row r="33" spans="1:5" x14ac:dyDescent="0.3">
      <c r="E33" s="37"/>
    </row>
    <row r="35" spans="1:5" s="26" customFormat="1" ht="14.25" x14ac:dyDescent="0.2">
      <c r="A35" s="104" t="s">
        <v>65</v>
      </c>
      <c r="B35" s="104" t="s">
        <v>73</v>
      </c>
      <c r="C35" s="38"/>
      <c r="D35" s="36"/>
      <c r="E35" s="106" t="s">
        <v>76</v>
      </c>
    </row>
    <row r="36" spans="1:5" s="26" customFormat="1" ht="14.25" x14ac:dyDescent="0.2">
      <c r="A36" s="104" t="s">
        <v>66</v>
      </c>
      <c r="B36" s="104" t="s">
        <v>74</v>
      </c>
      <c r="C36" s="38"/>
      <c r="D36" s="36"/>
      <c r="E36" s="106" t="s">
        <v>78</v>
      </c>
    </row>
    <row r="37" spans="1:5" s="26" customFormat="1" ht="14.25" x14ac:dyDescent="0.2">
      <c r="A37" s="104"/>
      <c r="B37" s="104" t="s">
        <v>75</v>
      </c>
      <c r="C37" s="38"/>
      <c r="D37" s="36"/>
      <c r="E37" s="106" t="s">
        <v>77</v>
      </c>
    </row>
    <row r="38" spans="1:5" s="34" customFormat="1" x14ac:dyDescent="0.3">
      <c r="C38" s="41"/>
      <c r="D38" s="40"/>
      <c r="E38" s="40"/>
    </row>
    <row r="39" spans="1:5" s="34" customFormat="1" x14ac:dyDescent="0.3">
      <c r="C39" s="41"/>
      <c r="D39" s="40"/>
      <c r="E39" s="42"/>
    </row>
    <row r="40" spans="1:5" s="34" customFormat="1" x14ac:dyDescent="0.3">
      <c r="C40" s="41"/>
      <c r="D40" s="40"/>
      <c r="E40" s="41"/>
    </row>
  </sheetData>
  <pageMargins left="0.67" right="0.27559055118110237" top="0.19685039370078741" bottom="0.19685039370078741" header="0.31496062992125984" footer="0.31496062992125984"/>
  <pageSetup scale="8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Parametro</vt:lpstr>
      <vt:lpstr>Balance</vt:lpstr>
      <vt:lpstr>Resultado</vt:lpstr>
      <vt:lpstr>Resultado!Área_de_impresión</vt:lpstr>
      <vt:lpstr>Resultado!Títulos_a_imprimir</vt:lpstr>
      <vt:lpstr>Resultado!UTILIDAD__ANTES_DE_RESERVA</vt:lpstr>
    </vt:vector>
  </TitlesOfParts>
  <Company>Exactus Software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 González</dc:creator>
  <cp:lastModifiedBy>Oscar Muller</cp:lastModifiedBy>
  <cp:lastPrinted>2021-02-26T14:58:15Z</cp:lastPrinted>
  <dcterms:created xsi:type="dcterms:W3CDTF">2002-01-17T22:31:09Z</dcterms:created>
  <dcterms:modified xsi:type="dcterms:W3CDTF">2021-03-01T19:43:15Z</dcterms:modified>
</cp:coreProperties>
</file>