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IRECCION DE CONTABILIDAD_NE\Definiciones Contables\EEFF\2020\12- Diciembre 2020\DIVERSOS\EEFF SUBSIDIARIAS AUDITADOS\VALORES BANISTMO\VALORES BANISTMO\SMV\"/>
    </mc:Choice>
  </mc:AlternateContent>
  <xr:revisionPtr revIDLastSave="0" documentId="8_{67F70F87-1F2B-4763-8D31-45BAB47001F9}" xr6:coauthVersionLast="41" xr6:coauthVersionMax="41" xr10:uidLastSave="{00000000-0000-0000-0000-000000000000}"/>
  <bookViews>
    <workbookView xWindow="-120" yWindow="-120" windowWidth="20730" windowHeight="11160" xr2:uid="{420820F7-E71E-4B86-A53C-5179A1825ECA}"/>
  </bookViews>
  <sheets>
    <sheet name="Estado de situación financiera" sheetId="1" r:id="rId1"/>
    <sheet name="Estado ganancias o pérdidas" sheetId="2" r:id="rId2"/>
    <sheet name="Utilidades integrales" sheetId="3" r:id="rId3"/>
    <sheet name="Patrimonio" sheetId="4" r:id="rId4"/>
    <sheet name="Flujo de efectiv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226" localSheetId="4">[3]PUC!#REF!</definedName>
    <definedName name="_226" localSheetId="3">[3]PUC!#REF!</definedName>
    <definedName name="_226">[4]PUC!#REF!</definedName>
    <definedName name="_236" localSheetId="4">[3]PUC!#REF!</definedName>
    <definedName name="_236" localSheetId="3">[3]PUC!#REF!</definedName>
    <definedName name="_236">[4]PUC!#REF!</definedName>
    <definedName name="_515" localSheetId="4">[3]PUC!#REF!</definedName>
    <definedName name="_515" localSheetId="3">[3]PUC!#REF!</definedName>
    <definedName name="_515">[4]PUC!#REF!</definedName>
    <definedName name="_563" localSheetId="4">[3]PUC!#REF!</definedName>
    <definedName name="_563" localSheetId="3">[3]PUC!#REF!</definedName>
    <definedName name="_563">[4]PUC!#REF!</definedName>
    <definedName name="_568" localSheetId="4">[3]PUC!#REF!</definedName>
    <definedName name="_568" localSheetId="3">[3]PUC!#REF!</definedName>
    <definedName name="_568">[4]PUC!#REF!</definedName>
    <definedName name="_702" localSheetId="4">[3]PUC!#REF!</definedName>
    <definedName name="_702" localSheetId="3">[3]PUC!#REF!</definedName>
    <definedName name="_702">[4]PUC!#REF!</definedName>
    <definedName name="_704" localSheetId="4">[3]PUC!#REF!</definedName>
    <definedName name="_704" localSheetId="3">[3]PUC!#REF!</definedName>
    <definedName name="_704">[4]PUC!#REF!</definedName>
    <definedName name="_726" localSheetId="4">[3]PUC!#REF!</definedName>
    <definedName name="_726" localSheetId="3">[3]PUC!#REF!</definedName>
    <definedName name="_726">[4]PUC!#REF!</definedName>
    <definedName name="_728" localSheetId="4">[3]PUC!#REF!</definedName>
    <definedName name="_728" localSheetId="3">[3]PUC!#REF!</definedName>
    <definedName name="_728">[4]PUC!#REF!</definedName>
    <definedName name="_Order1" hidden="1">0</definedName>
    <definedName name="_Order2" hidden="1">0</definedName>
    <definedName name="a" localSheetId="4">#REF!</definedName>
    <definedName name="a">#REF!</definedName>
    <definedName name="A_40" localSheetId="4">#REF!</definedName>
    <definedName name="A_40" localSheetId="3">#REF!</definedName>
    <definedName name="A_40">#REF!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 localSheetId="4">#REF!</definedName>
    <definedName name="Abril2000" localSheetId="3">#REF!</definedName>
    <definedName name="Abril2000">#REF!</definedName>
    <definedName name="Abril2001" localSheetId="4">#REF!</definedName>
    <definedName name="Abril2001" localSheetId="3">#REF!</definedName>
    <definedName name="Abril2001">#REF!</definedName>
    <definedName name="Abril2002" localSheetId="4">#REF!</definedName>
    <definedName name="Abril2002" localSheetId="3">#REF!</definedName>
    <definedName name="Abril2002">#REF!</definedName>
    <definedName name="Abril2003" localSheetId="4">#REF!</definedName>
    <definedName name="Abril2003" localSheetId="3">#REF!</definedName>
    <definedName name="Abril2003">#REF!</definedName>
    <definedName name="Abril2004" localSheetId="4">#REF!</definedName>
    <definedName name="Abril2004" localSheetId="3">#REF!</definedName>
    <definedName name="Abril2004">#REF!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 localSheetId="4">#REF!</definedName>
    <definedName name="ACUMULADO" localSheetId="3">#REF!</definedName>
    <definedName name="ACUMULADO">#REF!</definedName>
    <definedName name="Agosto2000" localSheetId="4">#REF!</definedName>
    <definedName name="Agosto2000" localSheetId="3">#REF!</definedName>
    <definedName name="Agosto2000">#REF!</definedName>
    <definedName name="Agosto2001" localSheetId="4">#REF!</definedName>
    <definedName name="Agosto2001" localSheetId="3">#REF!</definedName>
    <definedName name="Agosto2001">#REF!</definedName>
    <definedName name="Agosto2002" localSheetId="4">#REF!</definedName>
    <definedName name="Agosto2002" localSheetId="3">#REF!</definedName>
    <definedName name="Agosto2002">#REF!</definedName>
    <definedName name="Agosto2003" localSheetId="4">#REF!</definedName>
    <definedName name="Agosto2003" localSheetId="3">#REF!</definedName>
    <definedName name="Agosto2003">#REF!</definedName>
    <definedName name="Agosto2004" localSheetId="4">#REF!</definedName>
    <definedName name="Agosto2004" localSheetId="3">#REF!</definedName>
    <definedName name="Agosto2004">#REF!</definedName>
    <definedName name="AÑO2000" localSheetId="4">#REF!</definedName>
    <definedName name="AÑO2000" localSheetId="3">#REF!</definedName>
    <definedName name="AÑO2000">#REF!</definedName>
    <definedName name="AÑO2001" localSheetId="4">#REF!</definedName>
    <definedName name="AÑO2001" localSheetId="3">#REF!</definedName>
    <definedName name="AÑO2001">#REF!</definedName>
    <definedName name="AÑO2002" localSheetId="4">#REF!</definedName>
    <definedName name="AÑO2002" localSheetId="3">#REF!</definedName>
    <definedName name="AÑO2002">#REF!</definedName>
    <definedName name="_xlnm.Print_Area" localSheetId="0">'Estado de situación financiera'!$A$1:$K$50</definedName>
    <definedName name="_xlnm.Print_Area" localSheetId="1">'Estado ganancias o pérdidas'!$A$1:$P$60</definedName>
    <definedName name="_xlnm.Print_Area" localSheetId="4">'Flujo de efectivo'!$A$1:$F$65</definedName>
    <definedName name="_xlnm.Print_Area" localSheetId="3">Patrimonio!$A$1:$R$54</definedName>
    <definedName name="_xlnm.Print_Area" localSheetId="2">'Utilidades integrales'!$A$1:$I$30</definedName>
    <definedName name="Arrendamiento">#REF!</definedName>
    <definedName name="Arrendamientos" localSheetId="4">#REF!</definedName>
    <definedName name="Arrendamientos" localSheetId="3">#REF!</definedName>
    <definedName name="Arrendamientos">#REF!</definedName>
    <definedName name="AT" localSheetId="4">#REF!</definedName>
    <definedName name="AT">#REF!</definedName>
    <definedName name="B" localSheetId="4">#REF!</definedName>
    <definedName name="B">#REF!</definedName>
    <definedName name="Banco" localSheetId="4">#REF!</definedName>
    <definedName name="Banco" localSheetId="3">#REF!</definedName>
    <definedName name="Banco">#REF!</definedName>
    <definedName name="BASEDATOS">#REF!</definedName>
    <definedName name="_xlnm.Database">#REF!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 localSheetId="4">OFFSET(#REF!,0,0,COUNTA(#REF!),COUNTA(#REF!))</definedName>
    <definedName name="bdINV" localSheetId="3">OFFSET(#REF!,0,0,COUNTA(#REF!),COUNTA(#REF!))</definedName>
    <definedName name="bdINV">OFFSET(#REF!,0,0,COUNTA(#REF!),COUNTA(#REF!))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 localSheetId="4">#REF!</definedName>
    <definedName name="BUDGET">#REF!</definedName>
    <definedName name="C_ACUM" localSheetId="4">#REF!</definedName>
    <definedName name="C_ACUM" localSheetId="3">#REF!</definedName>
    <definedName name="C_ACUM">#REF!</definedName>
    <definedName name="C_ANT" localSheetId="4">#REF!</definedName>
    <definedName name="C_ANT" localSheetId="3">#REF!</definedName>
    <definedName name="C_ANT">#REF!</definedName>
    <definedName name="C_MES" localSheetId="4">#REF!</definedName>
    <definedName name="C_MES" localSheetId="3">#REF!</definedName>
    <definedName name="C_MES">#REF!</definedName>
    <definedName name="Cabex" localSheetId="4">#REF!</definedName>
    <definedName name="Cabex" localSheetId="3">#REF!</definedName>
    <definedName name="Cabex">#REF!</definedName>
    <definedName name="Ccbal">[5]Ccbal!$B$2:$D$50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[6]Parámetros!$A$2</definedName>
    <definedName name="Clasific" localSheetId="4">OFFSET([6]Parámetros!$W$1,0,0,COUNTA([6]Parámetros!$W$1:$W$65536),5)</definedName>
    <definedName name="Clasific" localSheetId="3">OFFSET([6]Parámetros!$W$1,0,0,COUNTA([6]Parámetros!$W$1:$W$65536),5)</definedName>
    <definedName name="Clasific">OFFSET([6]Parámetros!$W$1,0,0,COUNTA([6]Parámetros!$W$1:$W$65536),5)</definedName>
    <definedName name="CODIGO_MAR" localSheetId="4">#REF!</definedName>
    <definedName name="CODIGO_MAR" localSheetId="3">#REF!</definedName>
    <definedName name="CODIGO_MAR">#REF!</definedName>
    <definedName name="CODIGO_SAR" localSheetId="4">#REF!</definedName>
    <definedName name="CODIGO_SAR" localSheetId="3">#REF!</definedName>
    <definedName name="CODIGO_SAR">#REF!</definedName>
    <definedName name="colJueves">[7]Captados!$AH$17:$AN$31,[7]Captados!$AH$36:$AN$51,[7]Captados!$AH$53:$AN$57,[7]Captados!$AH$61:$AN$69,[7]Captados!$AH$73:$AN$76</definedName>
    <definedName name="colLunes">[7]Captados!$M$17:$S$31,[7]Captados!$M$36:$S$51,[7]Captados!$M$53:$S$57,[7]Captados!$M$61:$S$69,[7]Captados!$M$73:$S$76</definedName>
    <definedName name="colMartes">[7]Captados!$T$17:$Z$31,[7]Captados!$T$36:$Z$51,[7]Captados!$T$53:$Z$57,[7]Captados!$T$61:$Z$69,[7]Captados!$T$73:$Z$76</definedName>
    <definedName name="colMiercoles">[7]Captados!$AA$17:$AG$31,[7]Captados!$AA$36:$AG$51,[7]Captados!$AA$53:$AG$57,[7]Captados!$AA$61:$AG$69,[7]Captados!$AA$73:$AG$76</definedName>
    <definedName name="colViernes">[7]Captados!$AO$17:$AU$31,[7]Captados!$AO$36:$AU$51,[7]Captados!$AO$53:$AU$57,[7]Captados!$AO$61:$AU$69,[7]Captados!$AO$73:$AU$76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 localSheetId="4">#REF!</definedName>
    <definedName name="Corporacion" localSheetId="3">#REF!</definedName>
    <definedName name="Corporacion">#REF!</definedName>
    <definedName name="CORTE">[8]Parámetros!$A$2</definedName>
    <definedName name="CtaContGarant" localSheetId="4">OFFSET([6]Parámetros!$K$1,0,0,COUNTA([6]Parámetros!$K$1:$K$65536),5)</definedName>
    <definedName name="CtaContGarant" localSheetId="3">OFFSET([6]Parámetros!$K$1,0,0,COUNTA([6]Parámetros!$K$1:$K$65536),5)</definedName>
    <definedName name="CtaContGarant">OFFSET([6]Parámetros!$K$1,0,0,COUNTA([6]Parámetros!$K$1:$K$65536),5)</definedName>
    <definedName name="CtaContIntAc" localSheetId="4">OFFSET([6]Parámetros!$Q$1,0,0,COUNTA([6]Parámetros!$Q$1:$Q$65536),5)</definedName>
    <definedName name="CtaContIntAc" localSheetId="3">OFFSET([6]Parámetros!$Q$1,0,0,COUNTA([6]Parámetros!$Q$1:$Q$65536),5)</definedName>
    <definedName name="CtaContIntAc">OFFSET([6]Parámetros!$Q$1,0,0,COUNTA([6]Parámetros!$Q$1:$Q$65536),5)</definedName>
    <definedName name="CtaContPrinc" localSheetId="4">OFFSET([6]Parámetros!$E$1,0,0,COUNTA([6]Parámetros!$E$1:$E$65536),5)</definedName>
    <definedName name="CtaContPrinc" localSheetId="3">OFFSET([6]Parámetros!$E$1,0,0,COUNTA([6]Parámetros!$E$1:$E$65536),5)</definedName>
    <definedName name="CtaContPrinc">OFFSET([6]Parámetros!$E$1,0,0,COUNTA([6]Parámetros!$E$1:$E$65536),5)</definedName>
    <definedName name="Cuentas" localSheetId="4">#REF!</definedName>
    <definedName name="Cuentas" localSheetId="3">#REF!</definedName>
    <definedName name="Cuentas">#REF!</definedName>
    <definedName name="Cust_ACUM" localSheetId="4">#REF!</definedName>
    <definedName name="Cust_ACUM" localSheetId="3">#REF!</definedName>
    <definedName name="Cust_ACUM">#REF!</definedName>
    <definedName name="Cust_ANT" localSheetId="4">#REF!</definedName>
    <definedName name="Cust_ANT" localSheetId="3">#REF!</definedName>
    <definedName name="Cust_ANT">#REF!</definedName>
    <definedName name="Cust_MES" localSheetId="4">#REF!</definedName>
    <definedName name="Cust_MES" localSheetId="3">#REF!</definedName>
    <definedName name="Cust_MES">#REF!</definedName>
    <definedName name="DATOS" localSheetId="4">#REF!</definedName>
    <definedName name="DATOS">#REF!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 localSheetId="4">#REF!</definedName>
    <definedName name="Descripcion" localSheetId="3">#REF!</definedName>
    <definedName name="Descripcion">#REF!</definedName>
    <definedName name="detventaauditado" localSheetId="4">#REF!</definedName>
    <definedName name="detventaauditado">#REF!</definedName>
    <definedName name="DETVENTAAUDITAS" localSheetId="4">#REF!</definedName>
    <definedName name="DETVENTAAUDITAS">#REF!</definedName>
    <definedName name="dic" localSheetId="4">#REF!</definedName>
    <definedName name="dic">#REF!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 localSheetId="4">#REF!</definedName>
    <definedName name="Diciembre1989" localSheetId="3">#REF!</definedName>
    <definedName name="Diciembre1989">#REF!</definedName>
    <definedName name="Diciembre1990" localSheetId="4">#REF!</definedName>
    <definedName name="Diciembre1990" localSheetId="3">#REF!</definedName>
    <definedName name="Diciembre1990">#REF!</definedName>
    <definedName name="Diciembre1991" localSheetId="4">#REF!</definedName>
    <definedName name="Diciembre1991" localSheetId="3">#REF!</definedName>
    <definedName name="Diciembre1991">#REF!</definedName>
    <definedName name="Diciembre1992" localSheetId="4">#REF!</definedName>
    <definedName name="Diciembre1992" localSheetId="3">#REF!</definedName>
    <definedName name="Diciembre1992">#REF!</definedName>
    <definedName name="Diciembre1993" localSheetId="4">#REF!</definedName>
    <definedName name="Diciembre1993" localSheetId="3">#REF!</definedName>
    <definedName name="Diciembre1993">#REF!</definedName>
    <definedName name="Diciembre1994" localSheetId="4">#REF!</definedName>
    <definedName name="Diciembre1994" localSheetId="3">#REF!</definedName>
    <definedName name="Diciembre1994">#REF!</definedName>
    <definedName name="Diciembre1995" localSheetId="4">#REF!</definedName>
    <definedName name="Diciembre1995" localSheetId="3">#REF!</definedName>
    <definedName name="Diciembre1995">#REF!</definedName>
    <definedName name="Diciembre1996" localSheetId="4">#REF!</definedName>
    <definedName name="Diciembre1996" localSheetId="3">#REF!</definedName>
    <definedName name="Diciembre1996">#REF!</definedName>
    <definedName name="Diciembre1997" localSheetId="4">#REF!</definedName>
    <definedName name="Diciembre1997" localSheetId="3">#REF!</definedName>
    <definedName name="Diciembre1997">#REF!</definedName>
    <definedName name="Diciembre1998" localSheetId="4">#REF!</definedName>
    <definedName name="Diciembre1998" localSheetId="3">#REF!</definedName>
    <definedName name="Diciembre1998">#REF!</definedName>
    <definedName name="Diciembre1999" localSheetId="4">#REF!</definedName>
    <definedName name="Diciembre1999" localSheetId="3">#REF!</definedName>
    <definedName name="Diciembre1999">#REF!</definedName>
    <definedName name="Diciembre2000" localSheetId="4">#REF!</definedName>
    <definedName name="Diciembre2000" localSheetId="3">#REF!</definedName>
    <definedName name="Diciembre2000">#REF!</definedName>
    <definedName name="Diciembre2001" localSheetId="4">#REF!</definedName>
    <definedName name="Diciembre2001" localSheetId="3">#REF!</definedName>
    <definedName name="Diciembre2001">#REF!</definedName>
    <definedName name="Diciembre2002" localSheetId="4">#REF!</definedName>
    <definedName name="Diciembre2002" localSheetId="3">#REF!</definedName>
    <definedName name="Diciembre2002">#REF!</definedName>
    <definedName name="Diciembre2003" localSheetId="4">#REF!</definedName>
    <definedName name="Diciembre2003" localSheetId="3">#REF!</definedName>
    <definedName name="Diciembre2003">#REF!</definedName>
    <definedName name="Diciembre2004" localSheetId="4">#REF!</definedName>
    <definedName name="Diciembre2004" localSheetId="3">#REF!</definedName>
    <definedName name="Diciembre2004">#REF!</definedName>
    <definedName name="dolJueves">[7]Captados!$AH$151:$AN$165,[7]Captados!$AH$170:$AN$185,[7]Captados!$AH$187:$AN$191,[7]Captados!$AH$195:$AN$203,[7]Captados!$AH$207:$AN$210</definedName>
    <definedName name="dolLunes">[7]Captados!$M$151:$S$165,[7]Captados!$M$170:$S$185,[7]Captados!$M$187:$S$191,[7]Captados!$M$195:$S$203,[7]Captados!$M$207:$S$210</definedName>
    <definedName name="dolMartes">[7]Captados!$T$151:$Z$165,[7]Captados!$T$170:$Z$185,[7]Captados!$T$187:$Z$191,[7]Captados!$T$195:$Z$203,[7]Captados!$T$207:$Z$210</definedName>
    <definedName name="dolMiercoles">[7]Captados!$AA$151:$AG$165,[7]Captados!$AA$170:$AG$185,[7]Captados!$AA$187:$AG$191,[7]Captados!$AA$195:$AG$203,[7]Captados!$AA$207:$AG$210</definedName>
    <definedName name="dolViernes">[7]Captados!$AO$151:$AU$165,[7]Captados!$AO$170:$AU$185,[7]Captados!$AO$187:$AU$191,[7]Captados!$AO$195:$AU$203,[7]Captados!$AO$207:$AU$210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 localSheetId="4">#REF!</definedName>
    <definedName name="encaje">#REF!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 localSheetId="4">#REF!</definedName>
    <definedName name="Enero2000" localSheetId="3">#REF!</definedName>
    <definedName name="Enero2000">#REF!</definedName>
    <definedName name="Enero2001" localSheetId="4">#REF!</definedName>
    <definedName name="Enero2001" localSheetId="3">#REF!</definedName>
    <definedName name="Enero2001">#REF!</definedName>
    <definedName name="Enero2002" localSheetId="4">#REF!</definedName>
    <definedName name="Enero2002" localSheetId="3">#REF!</definedName>
    <definedName name="Enero2002">#REF!</definedName>
    <definedName name="Enero2003" localSheetId="4">#REF!</definedName>
    <definedName name="Enero2003" localSheetId="3">#REF!</definedName>
    <definedName name="Enero2003">#REF!</definedName>
    <definedName name="Enero2004" localSheetId="4">#REF!</definedName>
    <definedName name="Enero2004" localSheetId="3">#REF!</definedName>
    <definedName name="Enero2004">#REF!</definedName>
    <definedName name="Enero2005" localSheetId="4">#REF!</definedName>
    <definedName name="Enero2005" localSheetId="3">#REF!</definedName>
    <definedName name="Enero2005">#REF!</definedName>
    <definedName name="ENTIDAD" localSheetId="4">#REF!</definedName>
    <definedName name="ENTIDAD">#REF!</definedName>
    <definedName name="entidades">[7]Parámetros!$A$4:$B$27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 localSheetId="4">#REF!</definedName>
    <definedName name="ER_ACUM" localSheetId="3">#REF!</definedName>
    <definedName name="ER_ACUM">#REF!</definedName>
    <definedName name="ER_ACUM2" localSheetId="4">#REF!</definedName>
    <definedName name="ER_ACUM2" localSheetId="3">#REF!</definedName>
    <definedName name="ER_ACUM2">#REF!</definedName>
    <definedName name="ER_MES" localSheetId="4">#REF!</definedName>
    <definedName name="ER_MES" localSheetId="3">#REF!</definedName>
    <definedName name="ER_MES">#REF!</definedName>
    <definedName name="ER_MES2" localSheetId="4">#REF!</definedName>
    <definedName name="ER_MES2" localSheetId="3">#REF!</definedName>
    <definedName name="ER_MES2">#REF!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 localSheetId="4">#REF!</definedName>
    <definedName name="ESTADO">#REF!</definedName>
    <definedName name="Estatus" localSheetId="4">#REF!</definedName>
    <definedName name="Estatus">#REF!</definedName>
    <definedName name="eurodolJueves">[7]Captados!$AH$287:$AN$301,[7]Captados!$AH$306:$AN$321,[7]Captados!$AH$323:$AN$327,[7]Captados!$AH$331:$AN$339,[7]Captados!$AH$343:$AN$346</definedName>
    <definedName name="eurodolLunes">[7]Captados!$M$287:$S$301,[7]Captados!$M$306:$S$321,[7]Captados!$M$323:$S$327,[7]Captados!$M$331:$S$339,[7]Captados!$M$343:$S$346</definedName>
    <definedName name="eurodolMartes">[7]Captados!$T$287:$Z$301,[7]Captados!$T$306:$Z$321,[7]Captados!$T$323:$Z$327,[7]Captados!$T$331:$Z$339,[7]Captados!$T$343:$Z$346</definedName>
    <definedName name="eurodolMiercoles">[7]Captados!$AA$287:$AG$301,[7]Captados!$AA$306:$AG$321,[7]Captados!$AA$323:$AG$327,[7]Captados!$AA$331:$AG$339,[7]Captados!$AA$343:$AG$346</definedName>
    <definedName name="eurodolViernes">[7]Captados!$AO$287:$AU$301,[7]Captados!$AO$306:$AU$321,[7]Captados!$AO$323:$AU$327,[7]Captados!$AO$331:$AU$339,[7]Captados!$AO$343:$AU$346</definedName>
    <definedName name="euroJueves">[7]Captados!$AH$219:$AN$233,[7]Captados!$AH$238:$AN$253,[7]Captados!$AH$255:$AN$259,[7]Captados!$AH$263:$AN$271,[7]Captados!$AH$275:$AN$278</definedName>
    <definedName name="euroLunes">[7]Captados!$M$219:$S$233,[7]Captados!$M$238:$S$253,[7]Captados!$M$255:$S$259,[7]Captados!$M$263:$S$271,[7]Captados!$M$275:$S$278</definedName>
    <definedName name="euroMartes">[7]Captados!$T$219:$Z$233,[7]Captados!$T$238:$Z$253,[7]Captados!$T$255:$Z$259,[7]Captados!$T$263:$Z$271,[7]Captados!$T$275:$Z$278</definedName>
    <definedName name="euroMiercoles">[7]Captados!$AA$219:$AG$233,[7]Captados!$AA$238:$AG$253,[7]Captados!$AA$255:$AG$259,[7]Captados!$AA$263:$AG$271,[7]Captados!$AA$275:$AG$278</definedName>
    <definedName name="euroViernes">[7]Captados!$AO$219:$AU$233,[7]Captados!$AO$238:$AU$253,[7]Captados!$AO$255:$AU$259,[7]Captados!$AO$263:$AU$271,[7]Captados!$AO$275:$AU$278</definedName>
    <definedName name="fe_ACUM" localSheetId="4">#REF!</definedName>
    <definedName name="fe_ACUM" localSheetId="3">#REF!</definedName>
    <definedName name="fe_ACUM">#REF!</definedName>
    <definedName name="fe_MES" localSheetId="4">#REF!</definedName>
    <definedName name="fe_MES" localSheetId="3">#REF!</definedName>
    <definedName name="fe_MES">#REF!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 localSheetId="4">#REF!</definedName>
    <definedName name="Febrero2000" localSheetId="3">#REF!</definedName>
    <definedName name="Febrero2000">#REF!</definedName>
    <definedName name="Febrero2001" localSheetId="4">#REF!</definedName>
    <definedName name="Febrero2001" localSheetId="3">#REF!</definedName>
    <definedName name="Febrero2001">#REF!</definedName>
    <definedName name="Febrero2002" localSheetId="4">#REF!</definedName>
    <definedName name="Febrero2002" localSheetId="3">#REF!</definedName>
    <definedName name="Febrero2002">#REF!</definedName>
    <definedName name="Febrero2003" localSheetId="4">#REF!</definedName>
    <definedName name="Febrero2003" localSheetId="3">#REF!</definedName>
    <definedName name="Febrero2003">#REF!</definedName>
    <definedName name="Febrero2004" localSheetId="4">#REF!</definedName>
    <definedName name="Febrero2004" localSheetId="3">#REF!</definedName>
    <definedName name="Febrero2004">#REF!</definedName>
    <definedName name="Fecha" localSheetId="4">#REF!</definedName>
    <definedName name="Fecha">#REF!</definedName>
    <definedName name="fi_ACUM" localSheetId="4">#REF!</definedName>
    <definedName name="fi_ACUM" localSheetId="3">#REF!</definedName>
    <definedName name="fi_ACUM">#REF!</definedName>
    <definedName name="fi_MES" localSheetId="4">#REF!</definedName>
    <definedName name="fi_MES" localSheetId="3">#REF!</definedName>
    <definedName name="fi_MES">#REF!</definedName>
    <definedName name="Fideicomisos" localSheetId="4">#REF!</definedName>
    <definedName name="Fideicomisos" localSheetId="3">#REF!</definedName>
    <definedName name="Fideicomisos">#REF!</definedName>
    <definedName name="GENERAL_INSURANCE" localSheetId="4">#REF!</definedName>
    <definedName name="GENERAL_INSURANCE" localSheetId="3">#REF!</definedName>
    <definedName name="GENERAL_INSURANCE">#REF!</definedName>
    <definedName name="gg_ACUM1" localSheetId="4">#REF!</definedName>
    <definedName name="gg_ACUM1" localSheetId="3">#REF!</definedName>
    <definedName name="gg_ACUM1">#REF!</definedName>
    <definedName name="gg_ACUM2" localSheetId="4">#REF!</definedName>
    <definedName name="gg_ACUM2" localSheetId="3">#REF!</definedName>
    <definedName name="gg_ACUM2">#REF!</definedName>
    <definedName name="gg_MES1" localSheetId="4">#REF!</definedName>
    <definedName name="gg_MES1" localSheetId="3">#REF!</definedName>
    <definedName name="gg_MES1">#REF!</definedName>
    <definedName name="gg_MES2" localSheetId="4">#REF!</definedName>
    <definedName name="gg_MES2" localSheetId="3">#REF!</definedName>
    <definedName name="gg_MES2">#REF!</definedName>
    <definedName name="ggr_ACUM1" localSheetId="4">#REF!</definedName>
    <definedName name="ggr_ACUM1" localSheetId="3">#REF!</definedName>
    <definedName name="ggr_ACUM1">#REF!</definedName>
    <definedName name="ggr_ACUM2" localSheetId="4">#REF!</definedName>
    <definedName name="ggr_ACUM2" localSheetId="3">#REF!</definedName>
    <definedName name="ggr_ACUM2">#REF!</definedName>
    <definedName name="ggr_MES1" localSheetId="4">#REF!</definedName>
    <definedName name="ggr_MES1" localSheetId="3">#REF!</definedName>
    <definedName name="ggr_MES1">#REF!</definedName>
    <definedName name="ggr_MES2" localSheetId="4">#REF!</definedName>
    <definedName name="ggr_MES2" localSheetId="3">#REF!</definedName>
    <definedName name="ggr_MES2">#REF!</definedName>
    <definedName name="GIRRCOP" localSheetId="4">#REF!</definedName>
    <definedName name="GIRRCOP" localSheetId="3">#REF!</definedName>
    <definedName name="GIRRCOP">#REF!</definedName>
    <definedName name="GIRRUSD" localSheetId="4">#REF!</definedName>
    <definedName name="GIRRUSD" localSheetId="3">#REF!</definedName>
    <definedName name="GIRRUSD">#REF!</definedName>
    <definedName name="gp_ACUM1" localSheetId="4">#REF!</definedName>
    <definedName name="gp_ACUM1" localSheetId="3">#REF!</definedName>
    <definedName name="gp_ACUM1">#REF!</definedName>
    <definedName name="gp_ACUM2" localSheetId="4">#REF!</definedName>
    <definedName name="gp_ACUM2" localSheetId="3">#REF!</definedName>
    <definedName name="gp_ACUM2">#REF!</definedName>
    <definedName name="gp_MES1" localSheetId="4">#REF!</definedName>
    <definedName name="gp_MES1" localSheetId="3">#REF!</definedName>
    <definedName name="gp_MES1">#REF!</definedName>
    <definedName name="gp_MES2" localSheetId="4">#REF!</definedName>
    <definedName name="gp_MES2" localSheetId="3">#REF!</definedName>
    <definedName name="gp_MES2">#REF!</definedName>
    <definedName name="_xlnm.Recorder" localSheetId="4">#REF!</definedName>
    <definedName name="_xlnm.Recorder" localSheetId="3">#REF!</definedName>
    <definedName name="_xlnm.Recorder">#REF!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 localSheetId="4">#REF!</definedName>
    <definedName name="I_ACUM" localSheetId="3">#REF!</definedName>
    <definedName name="I_ACUM">#REF!</definedName>
    <definedName name="I_ANT" localSheetId="4">#REF!</definedName>
    <definedName name="I_ANT" localSheetId="3">#REF!</definedName>
    <definedName name="I_ANT">#REF!</definedName>
    <definedName name="I_MES" localSheetId="4">#REF!</definedName>
    <definedName name="I_MES" localSheetId="3">#REF!</definedName>
    <definedName name="I_MES">#REF!</definedName>
    <definedName name="ie_ACUM" localSheetId="4">#REF!</definedName>
    <definedName name="ie_ACUM" localSheetId="3">#REF!</definedName>
    <definedName name="ie_ACUM">#REF!</definedName>
    <definedName name="ie_MES" localSheetId="4">#REF!</definedName>
    <definedName name="ie_MES" localSheetId="3">#REF!</definedName>
    <definedName name="ie_MES">#REF!</definedName>
    <definedName name="ii_ACUM" localSheetId="4">#REF!</definedName>
    <definedName name="ii_ACUM" localSheetId="3">#REF!</definedName>
    <definedName name="ii_ACUM">#REF!</definedName>
    <definedName name="ii_Mes" localSheetId="4">#REF!</definedName>
    <definedName name="ii_Mes" localSheetId="3">#REF!</definedName>
    <definedName name="ii_Mes">#REF!</definedName>
    <definedName name="Imp_ACUM" localSheetId="4">#REF!</definedName>
    <definedName name="Imp_ACUM" localSheetId="3">#REF!</definedName>
    <definedName name="Imp_ACUM">#REF!</definedName>
    <definedName name="Imp_MES" localSheetId="4">#REF!</definedName>
    <definedName name="Imp_MES" localSheetId="3">#REF!</definedName>
    <definedName name="Imp_MES">#REF!</definedName>
    <definedName name="Informes_MAR_y_SAR_Lloyds" localSheetId="4">#REF!</definedName>
    <definedName name="Informes_MAR_y_SAR_Lloyds" localSheetId="3">#REF!</definedName>
    <definedName name="Informes_MAR_y_SAR_Lloyds">#REF!</definedName>
    <definedName name="Inmobiliaria" localSheetId="4">#REF!</definedName>
    <definedName name="Inmobiliaria" localSheetId="3">#REF!</definedName>
    <definedName name="Inmobiliaria">#REF!</definedName>
    <definedName name="Intang_ACUM" localSheetId="4">#REF!</definedName>
    <definedName name="Intang_ACUM" localSheetId="3">#REF!</definedName>
    <definedName name="Intang_ACUM">#REF!</definedName>
    <definedName name="Intang_ANT" localSheetId="4">#REF!</definedName>
    <definedName name="Intang_ANT" localSheetId="3">#REF!</definedName>
    <definedName name="Intang_ANT">#REF!</definedName>
    <definedName name="Intang_MES" localSheetId="4">#REF!</definedName>
    <definedName name="Intang_MES" localSheetId="3">#REF!</definedName>
    <definedName name="Intang_MES">#REF!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 localSheetId="4">#REF!</definedName>
    <definedName name="Julio2000" localSheetId="3">#REF!</definedName>
    <definedName name="Julio2000">#REF!</definedName>
    <definedName name="Julio2001" localSheetId="4">#REF!</definedName>
    <definedName name="Julio2001" localSheetId="3">#REF!</definedName>
    <definedName name="Julio2001">#REF!</definedName>
    <definedName name="Julio2002" localSheetId="4">#REF!</definedName>
    <definedName name="Julio2002" localSheetId="3">#REF!</definedName>
    <definedName name="Julio2002">#REF!</definedName>
    <definedName name="Julio2003" localSheetId="4">#REF!</definedName>
    <definedName name="Julio2003" localSheetId="3">#REF!</definedName>
    <definedName name="Julio2003">#REF!</definedName>
    <definedName name="Julio2004" localSheetId="4">#REF!</definedName>
    <definedName name="Julio2004" localSheetId="3">#REF!</definedName>
    <definedName name="Julio2004">#REF!</definedName>
    <definedName name="Junio1997" localSheetId="4">#REF!</definedName>
    <definedName name="Junio1997" localSheetId="3">#REF!</definedName>
    <definedName name="Junio1997">#REF!</definedName>
    <definedName name="Junio1998" localSheetId="4">#REF!</definedName>
    <definedName name="Junio1998" localSheetId="3">#REF!</definedName>
    <definedName name="Junio1998">#REF!</definedName>
    <definedName name="Junio1999" localSheetId="4">#REF!</definedName>
    <definedName name="Junio1999" localSheetId="3">#REF!</definedName>
    <definedName name="Junio1999">#REF!</definedName>
    <definedName name="Junio2000" localSheetId="4">#REF!</definedName>
    <definedName name="Junio2000" localSheetId="3">#REF!</definedName>
    <definedName name="Junio2000">#REF!</definedName>
    <definedName name="Junio2001" localSheetId="4">#REF!</definedName>
    <definedName name="Junio2001" localSheetId="3">#REF!</definedName>
    <definedName name="Junio2001">#REF!</definedName>
    <definedName name="Junio2002" localSheetId="4">#REF!</definedName>
    <definedName name="Junio2002" localSheetId="3">#REF!</definedName>
    <definedName name="Junio2002">#REF!</definedName>
    <definedName name="Junio2003" localSheetId="4">#REF!</definedName>
    <definedName name="Junio2003" localSheetId="3">#REF!</definedName>
    <definedName name="Junio2003">#REF!</definedName>
    <definedName name="Junio2004" localSheetId="4">#REF!</definedName>
    <definedName name="Junio2004" localSheetId="3">#REF!</definedName>
    <definedName name="Junio2004">#REF!</definedName>
    <definedName name="L_ACUM" localSheetId="4">#REF!</definedName>
    <definedName name="L_ACUM" localSheetId="3">#REF!</definedName>
    <definedName name="L_ACUM">#REF!</definedName>
    <definedName name="L_ANT" localSheetId="4">#REF!</definedName>
    <definedName name="L_ANT" localSheetId="3">#REF!</definedName>
    <definedName name="L_ANT">#REF!</definedName>
    <definedName name="L_MES" localSheetId="4">#REF!</definedName>
    <definedName name="L_MES" localSheetId="3">#REF!</definedName>
    <definedName name="L_MES">#REF!</definedName>
    <definedName name="LIFE_ASSURANCE" localSheetId="4">#REF!</definedName>
    <definedName name="LIFE_ASSURANCE" localSheetId="3">#REF!</definedName>
    <definedName name="LIFE_ASSURANCE">#REF!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 localSheetId="4">#REF!</definedName>
    <definedName name="Marzo1997" localSheetId="3">#REF!</definedName>
    <definedName name="Marzo1997">#REF!</definedName>
    <definedName name="Marzo1998" localSheetId="4">#REF!</definedName>
    <definedName name="Marzo1998" localSheetId="3">#REF!</definedName>
    <definedName name="Marzo1998">#REF!</definedName>
    <definedName name="Marzo1999" localSheetId="4">#REF!</definedName>
    <definedName name="Marzo1999" localSheetId="3">#REF!</definedName>
    <definedName name="Marzo1999">#REF!</definedName>
    <definedName name="Marzo2000" localSheetId="4">#REF!</definedName>
    <definedName name="Marzo2000" localSheetId="3">#REF!</definedName>
    <definedName name="Marzo2000">#REF!</definedName>
    <definedName name="Marzo2001" localSheetId="4">#REF!</definedName>
    <definedName name="Marzo2001" localSheetId="3">#REF!</definedName>
    <definedName name="Marzo2001">#REF!</definedName>
    <definedName name="Marzo2002" localSheetId="4">#REF!</definedName>
    <definedName name="Marzo2002" localSheetId="3">#REF!</definedName>
    <definedName name="Marzo2002">#REF!</definedName>
    <definedName name="Marzo2003" localSheetId="4">#REF!</definedName>
    <definedName name="Marzo2003" localSheetId="3">#REF!</definedName>
    <definedName name="Marzo2003">#REF!</definedName>
    <definedName name="Marzo2004" localSheetId="4">#REF!</definedName>
    <definedName name="Marzo2004" localSheetId="3">#REF!</definedName>
    <definedName name="Marzo2004">#REF!</definedName>
    <definedName name="Mayo2000" localSheetId="4">#REF!</definedName>
    <definedName name="Mayo2000" localSheetId="3">#REF!</definedName>
    <definedName name="Mayo2000">#REF!</definedName>
    <definedName name="Mayo2001" localSheetId="4">#REF!</definedName>
    <definedName name="Mayo2001" localSheetId="3">#REF!</definedName>
    <definedName name="Mayo2001">#REF!</definedName>
    <definedName name="Mayo2002" localSheetId="4">#REF!</definedName>
    <definedName name="Mayo2002" localSheetId="3">#REF!</definedName>
    <definedName name="Mayo2002">#REF!</definedName>
    <definedName name="Mayo2003" localSheetId="4">#REF!</definedName>
    <definedName name="Mayo2003" localSheetId="3">#REF!</definedName>
    <definedName name="Mayo2003">#REF!</definedName>
    <definedName name="Mayo2004" localSheetId="4">#REF!</definedName>
    <definedName name="Mayo2004" localSheetId="3">#REF!</definedName>
    <definedName name="Mayo2004">#REF!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 localSheetId="4">#REF!</definedName>
    <definedName name="NOM">#REF!</definedName>
    <definedName name="Noviembre2000" localSheetId="4">#REF!</definedName>
    <definedName name="Noviembre2000" localSheetId="3">#REF!</definedName>
    <definedName name="Noviembre2000">#REF!</definedName>
    <definedName name="Noviembre2001" localSheetId="4">#REF!</definedName>
    <definedName name="Noviembre2001" localSheetId="3">#REF!</definedName>
    <definedName name="Noviembre2001">#REF!</definedName>
    <definedName name="Noviembre2002" localSheetId="4">#REF!</definedName>
    <definedName name="Noviembre2002" localSheetId="3">#REF!</definedName>
    <definedName name="Noviembre2002">#REF!</definedName>
    <definedName name="Noviembre2003" localSheetId="4">#REF!</definedName>
    <definedName name="Noviembre2003" localSheetId="3">#REF!</definedName>
    <definedName name="Noviembre2003">#REF!</definedName>
    <definedName name="Noviembre2004" localSheetId="4">#REF!</definedName>
    <definedName name="Noviembre2004" localSheetId="3">#REF!</definedName>
    <definedName name="Noviembre2004">#REF!</definedName>
    <definedName name="O_ACUM" localSheetId="4">#REF!</definedName>
    <definedName name="O_ACUM" localSheetId="3">#REF!</definedName>
    <definedName name="O_ACUM">#REF!</definedName>
    <definedName name="O_ANT" localSheetId="4">#REF!</definedName>
    <definedName name="O_ANT" localSheetId="3">#REF!</definedName>
    <definedName name="O_ANT">#REF!</definedName>
    <definedName name="O_MES" localSheetId="4">#REF!</definedName>
    <definedName name="O_MES" localSheetId="3">#REF!</definedName>
    <definedName name="O_MES">#REF!</definedName>
    <definedName name="Octubre2000" localSheetId="4">#REF!</definedName>
    <definedName name="Octubre2000" localSheetId="3">#REF!</definedName>
    <definedName name="Octubre2000">#REF!</definedName>
    <definedName name="Octubre2001" localSheetId="4">#REF!</definedName>
    <definedName name="Octubre2001" localSheetId="3">#REF!</definedName>
    <definedName name="Octubre2001">#REF!</definedName>
    <definedName name="Octubre2002" localSheetId="4">#REF!</definedName>
    <definedName name="Octubre2002" localSheetId="3">#REF!</definedName>
    <definedName name="Octubre2002">#REF!</definedName>
    <definedName name="Octubre2003" localSheetId="4">#REF!</definedName>
    <definedName name="Octubre2003" localSheetId="3">#REF!</definedName>
    <definedName name="Octubre2003">#REF!</definedName>
    <definedName name="Octubre2004" localSheetId="4">#REF!</definedName>
    <definedName name="Octubre2004" localSheetId="3">#REF!</definedName>
    <definedName name="Octubre2004">#REF!</definedName>
    <definedName name="oi_ACUM" localSheetId="4">#REF!</definedName>
    <definedName name="oi_ACUM" localSheetId="3">#REF!</definedName>
    <definedName name="oi_ACUM">#REF!</definedName>
    <definedName name="oi_MES" localSheetId="4">#REF!</definedName>
    <definedName name="oi_MES" localSheetId="3">#REF!</definedName>
    <definedName name="oi_MES">#REF!</definedName>
    <definedName name="Op_ACUM" localSheetId="4">#REF!</definedName>
    <definedName name="Op_ACUM" localSheetId="3">#REF!</definedName>
    <definedName name="Op_ACUM">#REF!</definedName>
    <definedName name="Op_ANT" localSheetId="4">#REF!</definedName>
    <definedName name="Op_ANT" localSheetId="3">#REF!</definedName>
    <definedName name="Op_ANT">#REF!</definedName>
    <definedName name="Op_ATN" localSheetId="4">#REF!</definedName>
    <definedName name="Op_ATN" localSheetId="3">#REF!</definedName>
    <definedName name="Op_ATN">#REF!</definedName>
    <definedName name="Op_MES" localSheetId="4">#REF!</definedName>
    <definedName name="Op_MES" localSheetId="3">#REF!</definedName>
    <definedName name="Op_MES">#REF!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 localSheetId="4">#REF!</definedName>
    <definedName name="PER">#REF!</definedName>
    <definedName name="perman" localSheetId="4">#REF!</definedName>
    <definedName name="perman">#REF!</definedName>
    <definedName name="portafolio" localSheetId="4">[9]Portafolio!$B$5:$AK$263</definedName>
    <definedName name="portafolio" localSheetId="3">[9]Portafolio!$B$5:$AK$263</definedName>
    <definedName name="portafolio">[10]Portafolio!$B$5:$AK$263</definedName>
    <definedName name="Procesado" localSheetId="4">#REF!</definedName>
    <definedName name="Procesado">#REF!</definedName>
    <definedName name="ProvPYG" localSheetId="4">[11]Parametros!$X$1:$AB$244</definedName>
    <definedName name="ProvPYG" localSheetId="3">[11]Parametros!$X$1:$AB$244</definedName>
    <definedName name="ProvPYG">[12]Parametros!$X$1:$AB$244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[13]DetalleFlujoUSD!$HX$8:$HX$98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 localSheetId="4">#REF!</definedName>
    <definedName name="SAFI" localSheetId="3">#REF!</definedName>
    <definedName name="SAFI">#REF!</definedName>
    <definedName name="Saldos" localSheetId="4">#REF!</definedName>
    <definedName name="Saldos">#REF!</definedName>
    <definedName name="SCHEDULE_A" localSheetId="4">#REF!</definedName>
    <definedName name="SCHEDULE_A" localSheetId="3">#REF!</definedName>
    <definedName name="SCHEDULE_A">#REF!</definedName>
    <definedName name="SCHEDULE_B" localSheetId="4">#REF!</definedName>
    <definedName name="SCHEDULE_B" localSheetId="3">#REF!</definedName>
    <definedName name="SCHEDULE_B">#REF!</definedName>
    <definedName name="SCHEDULE_C" localSheetId="4">#REF!</definedName>
    <definedName name="SCHEDULE_C" localSheetId="3">#REF!</definedName>
    <definedName name="SCHEDULE_C">#REF!</definedName>
    <definedName name="SCHEDULE_D" localSheetId="4">#REF!</definedName>
    <definedName name="SCHEDULE_D" localSheetId="3">#REF!</definedName>
    <definedName name="SCHEDULE_D">#REF!</definedName>
    <definedName name="SCHEDULE_E" localSheetId="4">#REF!</definedName>
    <definedName name="SCHEDULE_E" localSheetId="3">#REF!</definedName>
    <definedName name="SCHEDULE_E">#REF!</definedName>
    <definedName name="SCHEDULE_F" localSheetId="4">#REF!</definedName>
    <definedName name="SCHEDULE_F" localSheetId="3">#REF!</definedName>
    <definedName name="SCHEDULE_F">#REF!</definedName>
    <definedName name="SCHEDULE_G" localSheetId="4">#REF!</definedName>
    <definedName name="SCHEDULE_G" localSheetId="3">#REF!</definedName>
    <definedName name="SCHEDULE_G">#REF!</definedName>
    <definedName name="SCHEDULE_H" localSheetId="4">#REF!</definedName>
    <definedName name="SCHEDULE_H" localSheetId="3">#REF!</definedName>
    <definedName name="SCHEDULE_H">#REF!</definedName>
    <definedName name="SCHEDULE_I" localSheetId="4">#REF!</definedName>
    <definedName name="SCHEDULE_I" localSheetId="3">#REF!</definedName>
    <definedName name="SCHEDULE_I">#REF!</definedName>
    <definedName name="SCHEDULE_J" localSheetId="4">#REF!</definedName>
    <definedName name="SCHEDULE_J" localSheetId="3">#REF!</definedName>
    <definedName name="SCHEDULE_J">#REF!</definedName>
    <definedName name="SCHEDULE_K" localSheetId="4">#REF!</definedName>
    <definedName name="SCHEDULE_K" localSheetId="3">#REF!</definedName>
    <definedName name="SCHEDULE_K">#REF!</definedName>
    <definedName name="SCHEDULE_L" localSheetId="4">#REF!</definedName>
    <definedName name="SCHEDULE_L" localSheetId="3">#REF!</definedName>
    <definedName name="SCHEDULE_L">#REF!</definedName>
    <definedName name="SCHEDULE_M" localSheetId="4">#REF!</definedName>
    <definedName name="SCHEDULE_M" localSheetId="3">#REF!</definedName>
    <definedName name="SCHEDULE_M">#REF!</definedName>
    <definedName name="SCHEDULE_N" localSheetId="4">#REF!</definedName>
    <definedName name="SCHEDULE_N" localSheetId="3">#REF!</definedName>
    <definedName name="SCHEDULE_N">#REF!</definedName>
    <definedName name="SCHEDULE_O" localSheetId="4">#REF!</definedName>
    <definedName name="SCHEDULE_O" localSheetId="3">#REF!</definedName>
    <definedName name="SCHEDULE_O">#REF!</definedName>
    <definedName name="SCHEDULE_P" localSheetId="4">#REF!</definedName>
    <definedName name="SCHEDULE_P" localSheetId="3">#REF!</definedName>
    <definedName name="SCHEDULE_P">#REF!</definedName>
    <definedName name="SCHEDULE_Q" localSheetId="4">#REF!</definedName>
    <definedName name="SCHEDULE_Q" localSheetId="3">#REF!</definedName>
    <definedName name="SCHEDULE_Q">#REF!</definedName>
    <definedName name="SCHEDULE_R" localSheetId="4">#REF!</definedName>
    <definedName name="SCHEDULE_R" localSheetId="3">#REF!</definedName>
    <definedName name="SCHEDULE_R">#REF!</definedName>
    <definedName name="SCHEDULE_S" localSheetId="4">#REF!</definedName>
    <definedName name="SCHEDULE_S" localSheetId="3">#REF!</definedName>
    <definedName name="SCHEDULE_S">#REF!</definedName>
    <definedName name="Seguros" localSheetId="4">#REF!</definedName>
    <definedName name="Seguros" localSheetId="3">#REF!</definedName>
    <definedName name="Seguros">#REF!</definedName>
    <definedName name="Septiembre1997" localSheetId="4">#REF!</definedName>
    <definedName name="Septiembre1997" localSheetId="3">#REF!</definedName>
    <definedName name="Septiembre1997">#REF!</definedName>
    <definedName name="Septiembre1998" localSheetId="4">#REF!</definedName>
    <definedName name="Septiembre1998" localSheetId="3">#REF!</definedName>
    <definedName name="Septiembre1998">#REF!</definedName>
    <definedName name="Septiembre1999" localSheetId="4">#REF!</definedName>
    <definedName name="Septiembre1999" localSheetId="3">#REF!</definedName>
    <definedName name="Septiembre1999">#REF!</definedName>
    <definedName name="Septiembre2000" localSheetId="4">#REF!</definedName>
    <definedName name="Septiembre2000" localSheetId="3">#REF!</definedName>
    <definedName name="Septiembre2000">#REF!</definedName>
    <definedName name="Septiembre2001" localSheetId="4">#REF!</definedName>
    <definedName name="Septiembre2001" localSheetId="3">#REF!</definedName>
    <definedName name="Septiembre2001">#REF!</definedName>
    <definedName name="Septiembre2002" localSheetId="4">#REF!</definedName>
    <definedName name="Septiembre2002" localSheetId="3">#REF!</definedName>
    <definedName name="Septiembre2002">#REF!</definedName>
    <definedName name="Septiembre2003" localSheetId="4">#REF!</definedName>
    <definedName name="Septiembre2003" localSheetId="3">#REF!</definedName>
    <definedName name="Septiembre2003">#REF!</definedName>
    <definedName name="Septiembre2004" localSheetId="4">#REF!</definedName>
    <definedName name="Septiembre2004" localSheetId="3">#REF!</definedName>
    <definedName name="Septiembre2004">#REF!</definedName>
    <definedName name="Sum_KSheet2_1">'[14]Flujo de Efectivo Dic.14'!#REF!</definedName>
    <definedName name="Sum_KSheet2_2">'[14]Flujo de Efectivo Dic.14'!#REF!</definedName>
    <definedName name="Sum_KSheet2_3">'[14]Flujo de Efectivo Dic.14'!#REF!</definedName>
    <definedName name="Sum_KSheet2_4">'[14]Flujo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 localSheetId="4">#REF!</definedName>
    <definedName name="tc" localSheetId="3">#REF!</definedName>
    <definedName name="tc">#REF!</definedName>
    <definedName name="TCBCCR" localSheetId="4">#REF!</definedName>
    <definedName name="TCBCCR">#REF!</definedName>
    <definedName name="TCHSBC" localSheetId="4">#REF!</definedName>
    <definedName name="TCHSBC">#REF!</definedName>
    <definedName name="TCMONEX">[6]Parámetros!$C$2</definedName>
    <definedName name="TCO" localSheetId="4">#REF!</definedName>
    <definedName name="TCO">#REF!</definedName>
    <definedName name="TCP" localSheetId="4">#REF!</definedName>
    <definedName name="TCP">#REF!</definedName>
    <definedName name="TCPHSBC" localSheetId="4">#REF!</definedName>
    <definedName name="TCPHSBC">#REF!</definedName>
    <definedName name="TipoPapel" localSheetId="4">OFFSET([15]Parámetros!$AC$1,0,0,COUNTA([15]Parámetros!$AC$1:$AC$65536),2)</definedName>
    <definedName name="TipoPapel" localSheetId="3">OFFSET([15]Parámetros!$AC$1,0,0,COUNTA([15]Parámetros!$AC$1:$AC$65536),2)</definedName>
    <definedName name="TipoPapel">OFFSET([15]Parámetros!$AC$1,0,0,COUNTA([15]Parámetros!$AC$1:$AC$65536),2)</definedName>
    <definedName name="udesJueves">[7]Captados!$AH$84:$AN$98,[7]Captados!$AH$103:$AN$118,[7]Captados!$AH$120:$AN$124,[7]Captados!$AH$128:$AN$136,[7]Captados!$AH$140:$AN$143</definedName>
    <definedName name="udesLunes">[7]Captados!$M$84:$S$98,[7]Captados!$M$103:$S$118,[7]Captados!$M$120:$S$124,[7]Captados!$M$128:$S$136,[7]Captados!$M$140:$S$143</definedName>
    <definedName name="udesMartes">[7]Captados!$T$84:$Z$98,[7]Captados!$T$103:$Z$118,[7]Captados!$T$120:$Z$124,[7]Captados!$T$128:$Z$136,[7]Captados!$T$140:$Z$143</definedName>
    <definedName name="udesMiercoles">[7]Captados!$AA$84:$AG$98,[7]Captados!$AA$103:$AG$118,[7]Captados!$AA$120:$AG$124,[7]Captados!$AA$128:$AG$136,[7]Captados!$AA$140:$AG$143</definedName>
    <definedName name="udesViernes">[7]Captados!$AO$84:$AU$98,[7]Captados!$AO$103:$AU$118,[7]Captados!$AO$120:$AU$124,[7]Captados!$AO$128:$AU$136,[7]Captados!$AO$140:$AU$143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 localSheetId="4">#REF!</definedName>
    <definedName name="Valores" localSheetId="3">#REF!</definedName>
    <definedName name="Valores">#REF!</definedName>
    <definedName name="VALUATION" localSheetId="4">[3]PUC!#REF!</definedName>
    <definedName name="VALUATION" localSheetId="3">[3]PUC!#REF!</definedName>
    <definedName name="VALUATION">[3]PUC!#REF!</definedName>
    <definedName name="VALUATION2" localSheetId="4">[3]PUC!#REF!</definedName>
    <definedName name="VALUATION2" localSheetId="3">[3]PUC!#REF!</definedName>
    <definedName name="VALUATION2">[3]PUC!#REF!</definedName>
    <definedName name="VENTA" localSheetId="4">#REF!</definedName>
    <definedName name="VENTA">#REF!</definedName>
    <definedName name="vng" localSheetId="4">#REF!</definedName>
    <definedName name="vng">#REF!</definedName>
    <definedName name="VT" localSheetId="4">#REF!</definedName>
    <definedName name="VT">#REF!</definedName>
    <definedName name="vto" localSheetId="4">#REF!</definedName>
    <definedName name="vto" localSheetId="3">#REF!</definedName>
    <definedName name="vto">#REF!</definedName>
    <definedName name="West" localSheetId="4">#REF!</definedName>
    <definedName name="West" localSheetId="3">#REF!</definedName>
    <definedName name="West">#REF!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 localSheetId="4">'[3]Fid.I Sem'!#REF!</definedName>
    <definedName name="xref_total" localSheetId="3">'[3]Fid.I Sem'!#REF!</definedName>
    <definedName name="xref_total">'[4]Fid.I Sem'!#REF!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'Estado de situación financiera'!#REF!</definedName>
    <definedName name="Z_55C693CA_5D0B_4597_9B4A_80EDADA577A8_.wvu.Cols" localSheetId="1" hidden="1">'Estado ganancias o pérdidas'!#REF!</definedName>
    <definedName name="Z_55C693CA_5D0B_4597_9B4A_80EDADA577A8_.wvu.Cols" localSheetId="3" hidden="1">Patrimonio!$I:$J,Patrimonio!$X:$X</definedName>
    <definedName name="Z_55C693CA_5D0B_4597_9B4A_80EDADA577A8_.wvu.PrintArea" localSheetId="0" hidden="1">'Estado de situación financiera'!$A$1:$K$50</definedName>
    <definedName name="Z_55C693CA_5D0B_4597_9B4A_80EDADA577A8_.wvu.PrintArea" localSheetId="1" hidden="1">'Estado ganancias o pérdidas'!$A$1:$L$64</definedName>
    <definedName name="Z_55C693CA_5D0B_4597_9B4A_80EDADA577A8_.wvu.PrintArea" localSheetId="4" hidden="1">'Flujo de efectivo'!$A$1:$F$66</definedName>
    <definedName name="Z_55C693CA_5D0B_4597_9B4A_80EDADA577A8_.wvu.PrintArea" localSheetId="3" hidden="1">Patrimonio!$A$1:$W$54</definedName>
    <definedName name="Z_55C693CA_5D0B_4597_9B4A_80EDADA577A8_.wvu.Rows" localSheetId="0" hidden="1">'Estado de situación financiera'!#REF!</definedName>
    <definedName name="Z_55C693CA_5D0B_4597_9B4A_80EDADA577A8_.wvu.Rows" localSheetId="1" hidden="1">'Estado ganancias o pérdidas'!#REF!</definedName>
    <definedName name="Z_55C693CA_5D0B_4597_9B4A_80EDADA577A8_.wvu.Rows" localSheetId="4" hidden="1">'Flujo de efectivo'!#REF!,'Flujo de efectivo'!#REF!</definedName>
    <definedName name="Z_55C693CA_5D0B_4597_9B4A_80EDADA577A8_.wvu.Rows" localSheetId="3" hidden="1">Patrimonio!#REF!</definedName>
    <definedName name="Z_A9F55CD2_6A2D_4399_AC6F_7838D8DBB1F9_.wvu.Cols" localSheetId="0" hidden="1">'Estado de situación financiera'!#REF!</definedName>
    <definedName name="Z_A9F55CD2_6A2D_4399_AC6F_7838D8DBB1F9_.wvu.Cols" localSheetId="1" hidden="1">'Estado ganancias o pérdidas'!#REF!</definedName>
    <definedName name="Z_A9F55CD2_6A2D_4399_AC6F_7838D8DBB1F9_.wvu.Cols" localSheetId="3" hidden="1">Patrimonio!$I:$J,Patrimonio!$X:$X</definedName>
    <definedName name="Z_A9F55CD2_6A2D_4399_AC6F_7838D8DBB1F9_.wvu.PrintArea" localSheetId="0" hidden="1">'Estado de situación financiera'!$A$1:$K$50</definedName>
    <definedName name="Z_A9F55CD2_6A2D_4399_AC6F_7838D8DBB1F9_.wvu.PrintArea" localSheetId="1" hidden="1">'Estado ganancias o pérdidas'!$A$1:$L$64</definedName>
    <definedName name="Z_A9F55CD2_6A2D_4399_AC6F_7838D8DBB1F9_.wvu.PrintArea" localSheetId="4" hidden="1">'Flujo de efectivo'!$A$1:$F$66</definedName>
    <definedName name="Z_A9F55CD2_6A2D_4399_AC6F_7838D8DBB1F9_.wvu.PrintArea" localSheetId="3" hidden="1">Patrimonio!$A$1:$W$54</definedName>
    <definedName name="Z_A9F55CD2_6A2D_4399_AC6F_7838D8DBB1F9_.wvu.Rows" localSheetId="0" hidden="1">'Estado de situación financiera'!#REF!</definedName>
    <definedName name="Z_A9F55CD2_6A2D_4399_AC6F_7838D8DBB1F9_.wvu.Rows" localSheetId="1" hidden="1">'Estado ganancias o pérdidas'!#REF!</definedName>
    <definedName name="Z_A9F55CD2_6A2D_4399_AC6F_7838D8DBB1F9_.wvu.Rows" localSheetId="4" hidden="1">'Flujo de efectivo'!#REF!,'Flujo de efectivo'!#REF!</definedName>
    <definedName name="Z_A9F55CD2_6A2D_4399_AC6F_7838D8DBB1F9_.wvu.Rows" localSheetId="3" hidden="1">Patrimonio!#REF!</definedName>
    <definedName name="Z_C62832D5_F792_42E8_A1FD_DB7E32F4533C_.wvu.Cols" localSheetId="0" hidden="1">'Estado de situación financiera'!#REF!</definedName>
    <definedName name="Z_C62832D5_F792_42E8_A1FD_DB7E32F4533C_.wvu.Cols" localSheetId="1" hidden="1">'Estado ganancias o pérdidas'!#REF!</definedName>
    <definedName name="Z_C62832D5_F792_42E8_A1FD_DB7E32F4533C_.wvu.Cols" localSheetId="3" hidden="1">Patrimonio!$I:$J,Patrimonio!$X:$X</definedName>
    <definedName name="Z_C62832D5_F792_42E8_A1FD_DB7E32F4533C_.wvu.PrintArea" localSheetId="0" hidden="1">'Estado de situación financiera'!$A$1:$K$50</definedName>
    <definedName name="Z_C62832D5_F792_42E8_A1FD_DB7E32F4533C_.wvu.PrintArea" localSheetId="1" hidden="1">'Estado ganancias o pérdidas'!$A$1:$L$64</definedName>
    <definedName name="Z_C62832D5_F792_42E8_A1FD_DB7E32F4533C_.wvu.PrintArea" localSheetId="4" hidden="1">'Flujo de efectivo'!$A$1:$F$66</definedName>
    <definedName name="Z_C62832D5_F792_42E8_A1FD_DB7E32F4533C_.wvu.PrintArea" localSheetId="3" hidden="1">Patrimonio!$A$1:$W$54</definedName>
    <definedName name="Z_C62832D5_F792_42E8_A1FD_DB7E32F4533C_.wvu.Rows" localSheetId="0" hidden="1">'Estado de situación financiera'!#REF!</definedName>
    <definedName name="Z_C62832D5_F792_42E8_A1FD_DB7E32F4533C_.wvu.Rows" localSheetId="1" hidden="1">'Estado ganancias o pérdidas'!#REF!</definedName>
    <definedName name="Z_C62832D5_F792_42E8_A1FD_DB7E32F4533C_.wvu.Rows" localSheetId="4" hidden="1">'Flujo de efectivo'!#REF!,'Flujo de efectivo'!#REF!</definedName>
    <definedName name="Z_C62832D5_F792_42E8_A1FD_DB7E32F4533C_.wvu.Rows" localSheetId="3" hidden="1">Patrimonio!#REF!</definedName>
    <definedName name="Z_E78DA86F_912B_4819_B533_2F9A5214D6CC_.wvu.Cols" localSheetId="0" hidden="1">'Estado de situación financiera'!#REF!</definedName>
    <definedName name="Z_E78DA86F_912B_4819_B533_2F9A5214D6CC_.wvu.Cols" localSheetId="1" hidden="1">'Estado ganancias o pérdidas'!#REF!</definedName>
    <definedName name="Z_E78DA86F_912B_4819_B533_2F9A5214D6CC_.wvu.Cols" localSheetId="3" hidden="1">Patrimonio!$I:$J,Patrimonio!$X:$X</definedName>
    <definedName name="Z_E78DA86F_912B_4819_B533_2F9A5214D6CC_.wvu.PrintArea" localSheetId="0" hidden="1">'Estado de situación financiera'!$A$1:$K$50</definedName>
    <definedName name="Z_E78DA86F_912B_4819_B533_2F9A5214D6CC_.wvu.PrintArea" localSheetId="1" hidden="1">'Estado ganancias o pérdidas'!$A$1:$L$64</definedName>
    <definedName name="Z_E78DA86F_912B_4819_B533_2F9A5214D6CC_.wvu.PrintArea" localSheetId="4" hidden="1">'Flujo de efectivo'!$A$1:$F$66</definedName>
    <definedName name="Z_E78DA86F_912B_4819_B533_2F9A5214D6CC_.wvu.PrintArea" localSheetId="3" hidden="1">Patrimonio!$A$1:$W$54</definedName>
    <definedName name="Z_E78DA86F_912B_4819_B533_2F9A5214D6CC_.wvu.Rows" localSheetId="0" hidden="1">'Estado de situación financiera'!#REF!</definedName>
    <definedName name="Z_E78DA86F_912B_4819_B533_2F9A5214D6CC_.wvu.Rows" localSheetId="1" hidden="1">'Estado ganancias o pérdidas'!#REF!</definedName>
    <definedName name="Z_E78DA86F_912B_4819_B533_2F9A5214D6CC_.wvu.Rows" localSheetId="4" hidden="1">'Flujo de efectivo'!#REF!,'Flujo de efectivo'!#REF!</definedName>
    <definedName name="Z_E78DA86F_912B_4819_B533_2F9A5214D6CC_.wvu.Rows" localSheetId="3" hidden="1">Patrimonio!#REF!</definedName>
    <definedName name="Z_F3A8BDA1_3217_4EFF_A17B_A564B145768F_.wvu.Cols" localSheetId="0" hidden="1">'Estado de situación financiera'!#REF!</definedName>
    <definedName name="Z_F3A8BDA1_3217_4EFF_A17B_A564B145768F_.wvu.Cols" localSheetId="1" hidden="1">'Estado ganancias o pérdidas'!#REF!</definedName>
    <definedName name="Z_F3A8BDA1_3217_4EFF_A17B_A564B145768F_.wvu.Cols" localSheetId="3" hidden="1">Patrimonio!$I:$J,Patrimonio!$X:$X</definedName>
    <definedName name="Z_F3A8BDA1_3217_4EFF_A17B_A564B145768F_.wvu.PrintArea" localSheetId="0" hidden="1">'Estado de situación financiera'!$A$1:$K$50</definedName>
    <definedName name="Z_F3A8BDA1_3217_4EFF_A17B_A564B145768F_.wvu.PrintArea" localSheetId="1" hidden="1">'Estado ganancias o pérdidas'!$A$1:$L$64</definedName>
    <definedName name="Z_F3A8BDA1_3217_4EFF_A17B_A564B145768F_.wvu.PrintArea" localSheetId="4" hidden="1">'Flujo de efectivo'!$A$1:$F$66</definedName>
    <definedName name="Z_F3A8BDA1_3217_4EFF_A17B_A564B145768F_.wvu.PrintArea" localSheetId="3" hidden="1">Patrimonio!$A$1:$W$54</definedName>
    <definedName name="Z_F3A8BDA1_3217_4EFF_A17B_A564B145768F_.wvu.Rows" localSheetId="0" hidden="1">'Estado de situación financiera'!#REF!</definedName>
    <definedName name="Z_F3A8BDA1_3217_4EFF_A17B_A564B145768F_.wvu.Rows" localSheetId="1" hidden="1">'Estado ganancias o pérdidas'!#REF!</definedName>
    <definedName name="Z_F3A8BDA1_3217_4EFF_A17B_A564B145768F_.wvu.Rows" localSheetId="4" hidden="1">'Flujo de efectivo'!#REF!,'Flujo de efectivo'!#REF!</definedName>
    <definedName name="Z_F3A8BDA1_3217_4EFF_A17B_A564B145768F_.wvu.Rows" localSheetId="3" hidden="1">Patrimonio!#REF!</definedName>
    <definedName name="Z_F3AE1BB9_939C_42AE_B91D_51D0CC290EAD_.wvu.Cols" localSheetId="0" hidden="1">'Estado de situación financiera'!#REF!</definedName>
    <definedName name="Z_F3AE1BB9_939C_42AE_B91D_51D0CC290EAD_.wvu.Cols" localSheetId="1" hidden="1">'Estado ganancias o pérdidas'!#REF!</definedName>
    <definedName name="Z_F3AE1BB9_939C_42AE_B91D_51D0CC290EAD_.wvu.Cols" localSheetId="3" hidden="1">Patrimonio!$I:$J,Patrimonio!$X:$X</definedName>
    <definedName name="Z_F3AE1BB9_939C_42AE_B91D_51D0CC290EAD_.wvu.PrintArea" localSheetId="0" hidden="1">'Estado de situación financiera'!$A$1:$K$50</definedName>
    <definedName name="Z_F3AE1BB9_939C_42AE_B91D_51D0CC290EAD_.wvu.PrintArea" localSheetId="1" hidden="1">'Estado ganancias o pérdidas'!$A$1:$L$64</definedName>
    <definedName name="Z_F3AE1BB9_939C_42AE_B91D_51D0CC290EAD_.wvu.PrintArea" localSheetId="4" hidden="1">'Flujo de efectivo'!$A$1:$F$66</definedName>
    <definedName name="Z_F3AE1BB9_939C_42AE_B91D_51D0CC290EAD_.wvu.PrintArea" localSheetId="3" hidden="1">Patrimonio!$A$1:$W$54</definedName>
    <definedName name="Z_F3AE1BB9_939C_42AE_B91D_51D0CC290EAD_.wvu.Rows" localSheetId="0" hidden="1">'Estado de situación financiera'!#REF!</definedName>
    <definedName name="Z_F3AE1BB9_939C_42AE_B91D_51D0CC290EAD_.wvu.Rows" localSheetId="1" hidden="1">'Estado ganancias o pérdidas'!#REF!</definedName>
    <definedName name="Z_F3AE1BB9_939C_42AE_B91D_51D0CC290EAD_.wvu.Rows" localSheetId="4" hidden="1">'Flujo de efectivo'!#REF!,'Flujo de efectivo'!#REF!</definedName>
    <definedName name="Z_F3AE1BB9_939C_42AE_B91D_51D0CC290EAD_.wvu.Rows" localSheetId="3" hidden="1">Patrimonio!#REF!</definedName>
    <definedName name="zul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1" i="5" l="1"/>
  <c r="R61" i="5" s="1"/>
  <c r="Q60" i="5"/>
  <c r="R60" i="5" s="1"/>
  <c r="R59" i="5"/>
  <c r="Q59" i="5"/>
  <c r="R58" i="5"/>
  <c r="Q58" i="5"/>
  <c r="Q57" i="5"/>
  <c r="R57" i="5" s="1"/>
  <c r="R55" i="5"/>
  <c r="Q55" i="5"/>
  <c r="R54" i="5"/>
  <c r="Q54" i="5"/>
  <c r="R53" i="5"/>
  <c r="Q53" i="5"/>
  <c r="R52" i="5"/>
  <c r="Q52" i="5"/>
  <c r="R51" i="5"/>
  <c r="Q51" i="5"/>
  <c r="Q50" i="5"/>
  <c r="R50" i="5" s="1"/>
  <c r="Q49" i="5"/>
  <c r="R49" i="5" s="1"/>
  <c r="Q47" i="5"/>
  <c r="R47" i="5" s="1"/>
  <c r="Q46" i="5"/>
  <c r="R46" i="5" s="1"/>
  <c r="Q45" i="5"/>
  <c r="R45" i="5" s="1"/>
  <c r="R44" i="5"/>
  <c r="Q44" i="5"/>
  <c r="R43" i="5"/>
  <c r="Q43" i="5"/>
  <c r="Q41" i="5"/>
  <c r="R41" i="5" s="1"/>
  <c r="R40" i="5"/>
  <c r="Q40" i="5"/>
  <c r="R39" i="5"/>
  <c r="Q39" i="5"/>
  <c r="R38" i="5"/>
  <c r="Q38" i="5"/>
  <c r="R37" i="5"/>
  <c r="Q37" i="5"/>
  <c r="R36" i="5"/>
  <c r="Q36" i="5"/>
  <c r="R35" i="5"/>
  <c r="Q35" i="5"/>
  <c r="Q34" i="5"/>
  <c r="R34" i="5" s="1"/>
  <c r="Q33" i="5"/>
  <c r="R33" i="5" s="1"/>
  <c r="Q32" i="5"/>
  <c r="R32" i="5" s="1"/>
  <c r="Q31" i="5"/>
  <c r="R31" i="5" s="1"/>
  <c r="R30" i="5"/>
  <c r="Q30" i="5"/>
  <c r="R29" i="5"/>
  <c r="Q29" i="5"/>
  <c r="R28" i="5"/>
  <c r="Q28" i="5"/>
  <c r="R27" i="5"/>
  <c r="Q27" i="5"/>
  <c r="R26" i="5"/>
  <c r="Q26" i="5"/>
  <c r="R25" i="5"/>
  <c r="Q25" i="5"/>
  <c r="R24" i="5"/>
  <c r="Q24" i="5"/>
  <c r="R23" i="5"/>
  <c r="Q23" i="5"/>
  <c r="R22" i="5"/>
  <c r="Q22" i="5"/>
  <c r="Q21" i="5"/>
  <c r="R21" i="5" s="1"/>
  <c r="R20" i="5"/>
  <c r="Q20" i="5"/>
  <c r="Q19" i="5"/>
  <c r="R19" i="5" s="1"/>
  <c r="Q18" i="5"/>
  <c r="R18" i="5" s="1"/>
  <c r="R17" i="5"/>
  <c r="Q17" i="5"/>
  <c r="Q16" i="5"/>
  <c r="R16" i="5" s="1"/>
  <c r="R15" i="5"/>
  <c r="Q15" i="5"/>
  <c r="R14" i="5"/>
  <c r="A6" i="5"/>
  <c r="A5" i="5"/>
  <c r="V58" i="4"/>
  <c r="A6" i="4"/>
  <c r="A5" i="4"/>
  <c r="A5" i="3"/>
  <c r="P57" i="2"/>
  <c r="N57" i="2"/>
  <c r="P54" i="2"/>
  <c r="N54" i="2"/>
  <c r="P53" i="2"/>
  <c r="N53" i="2"/>
  <c r="P52" i="2"/>
  <c r="N52" i="2"/>
  <c r="P51" i="2"/>
  <c r="N51" i="2"/>
  <c r="P50" i="2"/>
  <c r="N50" i="2"/>
  <c r="P49" i="2"/>
  <c r="N49" i="2"/>
  <c r="P48" i="2"/>
  <c r="N48" i="2"/>
  <c r="P47" i="2"/>
  <c r="N47" i="2"/>
  <c r="P46" i="2"/>
  <c r="P55" i="2" s="1"/>
  <c r="N46" i="2"/>
  <c r="N55" i="2" s="1"/>
  <c r="P39" i="2"/>
  <c r="N39" i="2"/>
  <c r="P38" i="2"/>
  <c r="P37" i="2"/>
  <c r="P40" i="2" s="1"/>
  <c r="N37" i="2"/>
  <c r="N40" i="2" s="1"/>
  <c r="P36" i="2"/>
  <c r="N36" i="2"/>
  <c r="P29" i="2"/>
  <c r="N29" i="2"/>
  <c r="P27" i="2"/>
  <c r="N27" i="2"/>
  <c r="P26" i="2"/>
  <c r="N26" i="2"/>
  <c r="P23" i="2"/>
  <c r="N23" i="2"/>
  <c r="N31" i="2" s="1"/>
  <c r="N43" i="2" s="1"/>
  <c r="N56" i="2" s="1"/>
  <c r="N58" i="2" s="1"/>
  <c r="O21" i="2"/>
  <c r="M21" i="2"/>
  <c r="P19" i="2"/>
  <c r="N19" i="2"/>
  <c r="N21" i="2" s="1"/>
  <c r="P16" i="2"/>
  <c r="P17" i="2" s="1"/>
  <c r="P21" i="2" s="1"/>
  <c r="N16" i="2"/>
  <c r="N17" i="2" s="1"/>
  <c r="A6" i="2"/>
  <c r="V43" i="1"/>
  <c r="V36" i="1"/>
  <c r="V35" i="1"/>
  <c r="V33" i="1"/>
  <c r="V28" i="1"/>
  <c r="V26" i="1"/>
  <c r="V25" i="1"/>
  <c r="V19" i="1"/>
  <c r="V13" i="1"/>
  <c r="V14" i="1" l="1"/>
  <c r="P31" i="2"/>
  <c r="P43" i="2" s="1"/>
  <c r="P56" i="2" s="1"/>
  <c r="P58" i="2" s="1"/>
  <c r="V37" i="1" l="1"/>
</calcChain>
</file>

<file path=xl/sharedStrings.xml><?xml version="1.0" encoding="utf-8"?>
<sst xmlns="http://schemas.openxmlformats.org/spreadsheetml/2006/main" count="253" uniqueCount="205">
  <si>
    <t>Valores Banistmo S.A. y Subsidiarias</t>
  </si>
  <si>
    <t>(Entidad 100% subsidiaria de Banistmo S.A.)</t>
  </si>
  <si>
    <t xml:space="preserve">Estado Consolidado de Situación Financiera </t>
  </si>
  <si>
    <t>31 de diciembre de 2020</t>
  </si>
  <si>
    <t>(Cifras en balboas)</t>
  </si>
  <si>
    <t>31 de diciembre</t>
  </si>
  <si>
    <t>Notas</t>
  </si>
  <si>
    <t>(No Auditado)</t>
  </si>
  <si>
    <t>(Auditado)</t>
  </si>
  <si>
    <t xml:space="preserve">Activos </t>
  </si>
  <si>
    <t>Depósitos en bancos:</t>
  </si>
  <si>
    <t>A la vista</t>
  </si>
  <si>
    <t>A plazo</t>
  </si>
  <si>
    <t>Total de depósitos en bancos</t>
  </si>
  <si>
    <t>3,4,18,19,22</t>
  </si>
  <si>
    <t>Instrumentos financieros a:</t>
  </si>
  <si>
    <t xml:space="preserve">Valor razonable con cambios </t>
  </si>
  <si>
    <t>en resultados</t>
  </si>
  <si>
    <t>3,5,18,22</t>
  </si>
  <si>
    <t xml:space="preserve">Valor razonable con cambios en </t>
  </si>
  <si>
    <t>otras utilidades integrales</t>
  </si>
  <si>
    <t xml:space="preserve">Cuentas por cobrar </t>
  </si>
  <si>
    <t>8,14,19</t>
  </si>
  <si>
    <t xml:space="preserve">Mobiliario y equipos, neto </t>
  </si>
  <si>
    <t>6,22</t>
  </si>
  <si>
    <t>Activos intangibles, neto</t>
  </si>
  <si>
    <t>7,22</t>
  </si>
  <si>
    <t>Impuesto sobre la renta diferido</t>
  </si>
  <si>
    <t>17,22</t>
  </si>
  <si>
    <t xml:space="preserve">Otros activos </t>
  </si>
  <si>
    <t>8,18,22</t>
  </si>
  <si>
    <t xml:space="preserve">Total de activos    </t>
  </si>
  <si>
    <t xml:space="preserve">Pasivos y Patrimonio </t>
  </si>
  <si>
    <t>Pasivos</t>
  </si>
  <si>
    <t>Financiamientos recibidos</t>
  </si>
  <si>
    <t>3,18,19,22</t>
  </si>
  <si>
    <t>Pasivos por arrendamientos</t>
  </si>
  <si>
    <t>3,6,18,19,22</t>
  </si>
  <si>
    <t>Comisiones por pagar</t>
  </si>
  <si>
    <t>3,18,22</t>
  </si>
  <si>
    <t>Acreedores varios</t>
  </si>
  <si>
    <t>3,9,18,22</t>
  </si>
  <si>
    <t xml:space="preserve">Total de pasivos   </t>
  </si>
  <si>
    <t>Patrimonio</t>
  </si>
  <si>
    <t xml:space="preserve">Acciones comunes </t>
  </si>
  <si>
    <t>11,22</t>
  </si>
  <si>
    <t>Capital adicional pagado</t>
  </si>
  <si>
    <t>Valuación actuarial de beneficios definidos</t>
  </si>
  <si>
    <t>Impuesto complementario</t>
  </si>
  <si>
    <t>Reserva para valuación de inversiones en valores</t>
  </si>
  <si>
    <t>Utilidades retenidas</t>
  </si>
  <si>
    <t>Total de patrimonio</t>
  </si>
  <si>
    <t>Total de pasivos y patrimonio</t>
  </si>
  <si>
    <t xml:space="preserve">Estado Consolidado de Ganancias o Pérdidas  </t>
  </si>
  <si>
    <t>Por el año terminado al 31 de diciembre de 2020</t>
  </si>
  <si>
    <t>(Acumulado)</t>
  </si>
  <si>
    <t>(Tercer trimestre)</t>
  </si>
  <si>
    <t>Ingresos de operaciones:</t>
  </si>
  <si>
    <t>Ingresos procedentes de contratos</t>
  </si>
  <si>
    <t>Administración de activos, custodia</t>
  </si>
  <si>
    <t xml:space="preserve">  y corretaje de valores</t>
  </si>
  <si>
    <t>12,18,22</t>
  </si>
  <si>
    <t xml:space="preserve">Total de ingresos por comisiones </t>
  </si>
  <si>
    <t>Ganancia por venta de inversiones</t>
  </si>
  <si>
    <t>-</t>
  </si>
  <si>
    <t xml:space="preserve">Total de ingresos por intereses </t>
  </si>
  <si>
    <t xml:space="preserve">  y ganancia en valores</t>
  </si>
  <si>
    <t>Gastos por comisiones</t>
  </si>
  <si>
    <t>15,18,22</t>
  </si>
  <si>
    <t>Gasto de intereses sobre:</t>
  </si>
  <si>
    <t>18,22</t>
  </si>
  <si>
    <t>Financiamiento por derecho de uso</t>
  </si>
  <si>
    <t>6,18,22</t>
  </si>
  <si>
    <t>Liberación / provisión por deterioro en cuentas por cobrar</t>
  </si>
  <si>
    <t>8,22</t>
  </si>
  <si>
    <t>Ingresos por comisiones, neto de intereses y provisiones</t>
  </si>
  <si>
    <t>Ingresos por servicios financieros y otros:</t>
  </si>
  <si>
    <t>Deterioro</t>
  </si>
  <si>
    <t>Ingresos no procedentes de contratos</t>
  </si>
  <si>
    <t>Intereses ganados sobre depósitos en bancos</t>
  </si>
  <si>
    <t>Ganancia neta en valores</t>
  </si>
  <si>
    <t>Total de ingresos no procedentes de contratos</t>
  </si>
  <si>
    <t xml:space="preserve">Total de ingresos por servicios </t>
  </si>
  <si>
    <t xml:space="preserve">  financieros y otros, neto</t>
  </si>
  <si>
    <t>Gastos generales y administrativos:</t>
  </si>
  <si>
    <t>Salarios y otros costos del personal</t>
  </si>
  <si>
    <t>16,18</t>
  </si>
  <si>
    <t>Alquileres</t>
  </si>
  <si>
    <t>6,18</t>
  </si>
  <si>
    <t>Impuestos varios</t>
  </si>
  <si>
    <t>Depreciación y amortización</t>
  </si>
  <si>
    <t>6,7</t>
  </si>
  <si>
    <t>Mantenimiento y aseo</t>
  </si>
  <si>
    <t>Honorarios y servicios profesionales</t>
  </si>
  <si>
    <t>Licencia comercial</t>
  </si>
  <si>
    <t>Comunicaciones y servicios públicos</t>
  </si>
  <si>
    <t>Otros gastos</t>
  </si>
  <si>
    <t>15,18</t>
  </si>
  <si>
    <t>Total de gastos generales y administrativos</t>
  </si>
  <si>
    <t xml:space="preserve">Ganancia antes del impuesto sobre la renta </t>
  </si>
  <si>
    <t>Impuesto sobre la renta</t>
  </si>
  <si>
    <t xml:space="preserve">Ganancia neta </t>
  </si>
  <si>
    <t>Estado Consolidado de Utilidad Integral</t>
  </si>
  <si>
    <t>(Cifras en Balboas)</t>
  </si>
  <si>
    <t>31 de marzo</t>
  </si>
  <si>
    <t>Otras partidas de utilidad integral:</t>
  </si>
  <si>
    <t xml:space="preserve">Partidas que no son reclasificadas al estado consolidado </t>
  </si>
  <si>
    <t>de ganancias o pérdidas:</t>
  </si>
  <si>
    <t xml:space="preserve">Cambios netos en valuación de instrumentos financieros a valor </t>
  </si>
  <si>
    <t>razonable con cambio en otra utilidad integral</t>
  </si>
  <si>
    <t>Total de otra utilidad integral, neta</t>
  </si>
  <si>
    <t>Total de utilidad integral</t>
  </si>
  <si>
    <t>Estado Consolidado de Cambios en el Patrimonio</t>
  </si>
  <si>
    <t xml:space="preserve"> Valuación </t>
  </si>
  <si>
    <t>Reserva para</t>
  </si>
  <si>
    <t xml:space="preserve">Capital </t>
  </si>
  <si>
    <t>actuarial</t>
  </si>
  <si>
    <t>valuación de</t>
  </si>
  <si>
    <t>Acciones</t>
  </si>
  <si>
    <t xml:space="preserve">adicional </t>
  </si>
  <si>
    <t xml:space="preserve">Reserva de </t>
  </si>
  <si>
    <t>Otras</t>
  </si>
  <si>
    <t>de beneficios</t>
  </si>
  <si>
    <t>inversiones</t>
  </si>
  <si>
    <t>Utilidades</t>
  </si>
  <si>
    <t>Total</t>
  </si>
  <si>
    <t>comunes</t>
  </si>
  <si>
    <t>pagado</t>
  </si>
  <si>
    <t>capital</t>
  </si>
  <si>
    <t>reservas</t>
  </si>
  <si>
    <t>definidos</t>
  </si>
  <si>
    <t>en valores</t>
  </si>
  <si>
    <t>retenidas</t>
  </si>
  <si>
    <t>de patrimonio</t>
  </si>
  <si>
    <t>Saldo al 31 de diciembre de 2018 (Auditado)</t>
  </si>
  <si>
    <t>Utilidad integral:</t>
  </si>
  <si>
    <t>Otra utilidad integral:</t>
  </si>
  <si>
    <t xml:space="preserve">   Cambios netos en valuación de instrumentos financieros a valor </t>
  </si>
  <si>
    <t xml:space="preserve">      razonable con cambio en otra utilidad integral</t>
  </si>
  <si>
    <t>5,19</t>
  </si>
  <si>
    <t>Valuación actuarial</t>
  </si>
  <si>
    <t>Total de otra utilidad integral</t>
  </si>
  <si>
    <t>Contribuciones y distribuciones al accionista:</t>
  </si>
  <si>
    <t>Saldo al 31 de diciembre de 2019 (Auditado)</t>
  </si>
  <si>
    <t xml:space="preserve">   Cambios netos en valuación de instrumentos de</t>
  </si>
  <si>
    <t xml:space="preserve">      patrimonio con cambios en otras utilidades integrales</t>
  </si>
  <si>
    <t xml:space="preserve">  Valuación actuarial</t>
  </si>
  <si>
    <t>Otras transacciones de patrimonio:</t>
  </si>
  <si>
    <t xml:space="preserve">  Traslado de reservas a utilidades retenidas</t>
  </si>
  <si>
    <t xml:space="preserve">  Subsidiaria consolidada</t>
  </si>
  <si>
    <t>Total de otras transacciones de patrimonio</t>
  </si>
  <si>
    <t xml:space="preserve">  Impuesto complementario</t>
  </si>
  <si>
    <t>Total de contribuciones y distribuciones a los accionistas</t>
  </si>
  <si>
    <t>Saldo al 31 de diciembre de 2020 (No Auditado)</t>
  </si>
  <si>
    <t>,</t>
  </si>
  <si>
    <t>Estado Consolidado de Flujos de Efectivo</t>
  </si>
  <si>
    <t>Actividades de operación</t>
  </si>
  <si>
    <t>Ganancia neta</t>
  </si>
  <si>
    <t xml:space="preserve">   Ajustes para conciliar la ganancia neta con el efectivo neto </t>
  </si>
  <si>
    <t xml:space="preserve">     provisto por / utilizado en las actividades de operación:</t>
  </si>
  <si>
    <t xml:space="preserve">     Depreciación y amortización</t>
  </si>
  <si>
    <t xml:space="preserve">     Amortización de activos intangibles y otros</t>
  </si>
  <si>
    <t xml:space="preserve">     Depreciación de derecho de uso</t>
  </si>
  <si>
    <t xml:space="preserve">     Liberación / provisión por deterioro en cuentas por cobrar</t>
  </si>
  <si>
    <t xml:space="preserve">     Ingresos por intereses y comisiones</t>
  </si>
  <si>
    <t xml:space="preserve">     Gastos por comisiones</t>
  </si>
  <si>
    <t xml:space="preserve">     Gastos de intereses</t>
  </si>
  <si>
    <t xml:space="preserve">     Impuesto sobre la renta</t>
  </si>
  <si>
    <t xml:space="preserve">   Consolidación nuevas subsidiarias</t>
  </si>
  <si>
    <t xml:space="preserve">   Ganancia neta no realizada en instrumentos financieros </t>
  </si>
  <si>
    <t xml:space="preserve">        a valor razonable con cambios en resultados</t>
  </si>
  <si>
    <t xml:space="preserve">   Cambios en activos y pasivos de operación:</t>
  </si>
  <si>
    <t xml:space="preserve">     Compras e intereses de instrumentos financieros a valor razonable con </t>
  </si>
  <si>
    <t xml:space="preserve">        cambios en resultados</t>
  </si>
  <si>
    <t xml:space="preserve">     Venta y redenciones de instrumentos financieros a valor razonable </t>
  </si>
  <si>
    <t xml:space="preserve">        con cambios en resultados</t>
  </si>
  <si>
    <t xml:space="preserve">      Depósitos a plazo fijo con vencimientos originales mayores</t>
  </si>
  <si>
    <t xml:space="preserve">      Depósitos a la vista restringidos</t>
  </si>
  <si>
    <t xml:space="preserve">        a tres meses</t>
  </si>
  <si>
    <t xml:space="preserve">      Cuentas por cobrar</t>
  </si>
  <si>
    <t xml:space="preserve">      Otros activos</t>
  </si>
  <si>
    <t xml:space="preserve">      Acreedores varios</t>
  </si>
  <si>
    <t xml:space="preserve">      Cesión a título gratuito de subsidiaria</t>
  </si>
  <si>
    <t>Efectivo generado de operaciones</t>
  </si>
  <si>
    <t xml:space="preserve">   Intereses y comisiones recibidas</t>
  </si>
  <si>
    <t xml:space="preserve">   Intereses pagados</t>
  </si>
  <si>
    <t xml:space="preserve">   Impuesto sobre la renta pagado</t>
  </si>
  <si>
    <t xml:space="preserve">   Comisiones pagadas</t>
  </si>
  <si>
    <t xml:space="preserve"> Efectivo neto provisto por / utilizado en las actividades de operación</t>
  </si>
  <si>
    <t>Actividades de inversión</t>
  </si>
  <si>
    <t xml:space="preserve">   Compras de valores con cambios en otras utilidades integrales</t>
  </si>
  <si>
    <t xml:space="preserve">   Consolidación de subsidiarias</t>
  </si>
  <si>
    <t xml:space="preserve">   Desconsolidación de subsidiarias</t>
  </si>
  <si>
    <t xml:space="preserve">   Adiciones de activos intangibles</t>
  </si>
  <si>
    <t xml:space="preserve">   Adquisición de mobiliarios y equipos</t>
  </si>
  <si>
    <t xml:space="preserve"> Efectivo neto utilizado en las actividades de inversión</t>
  </si>
  <si>
    <t>Actividades de financiamiento</t>
  </si>
  <si>
    <t xml:space="preserve">   Financiamientos recibidos</t>
  </si>
  <si>
    <t xml:space="preserve">   Financiamientos pagados</t>
  </si>
  <si>
    <t xml:space="preserve">   Impuesto complementario </t>
  </si>
  <si>
    <t xml:space="preserve">   Otras reservas</t>
  </si>
  <si>
    <t xml:space="preserve"> Efectivo neto utilizado en las actividades de financiamiento</t>
  </si>
  <si>
    <t>Aumento / disminución neta en el efectivo</t>
  </si>
  <si>
    <t>Efectivo y depósitos en bancos al inicio del año</t>
  </si>
  <si>
    <t>Efectivo y depósitos en bancos al final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</si>
</sst>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#,##0\ ;\(#,##0\)"/>
    <numFmt numFmtId="169" formatCode="0.00_);\(0.00\)"/>
    <numFmt numFmtId="170" formatCode="_(* #,##0_);_(* \(#,##0\);_(* &quot;-      &quot;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indexed="9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sz val="12"/>
      <color theme="0"/>
      <name val="Times New Roman"/>
      <family val="1"/>
    </font>
    <font>
      <b/>
      <u/>
      <sz val="14"/>
      <name val="Times New Roman"/>
      <family val="1"/>
    </font>
    <font>
      <sz val="14"/>
      <color indexed="8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1" fillId="0" borderId="0"/>
    <xf numFmtId="43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7" fillId="0" borderId="0"/>
    <xf numFmtId="43" fontId="7" fillId="0" borderId="0" applyFont="0" applyFill="0" applyBorder="0" applyAlignment="0" applyProtection="0"/>
  </cellStyleXfs>
  <cellXfs count="387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165" fontId="5" fillId="0" borderId="0" xfId="1" applyNumberFormat="1" applyFont="1" applyFill="1"/>
    <xf numFmtId="0" fontId="5" fillId="0" borderId="0" xfId="2" applyFont="1" applyFill="1"/>
    <xf numFmtId="0" fontId="5" fillId="2" borderId="0" xfId="2" applyFont="1" applyFill="1"/>
    <xf numFmtId="0" fontId="6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10" fillId="0" borderId="1" xfId="0" applyFont="1" applyFill="1" applyBorder="1" applyAlignment="1"/>
    <xf numFmtId="0" fontId="9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 vertical="center"/>
    </xf>
    <xf numFmtId="166" fontId="12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165" fontId="5" fillId="0" borderId="0" xfId="1" applyNumberFormat="1" applyFont="1" applyFill="1" applyBorder="1"/>
    <xf numFmtId="165" fontId="5" fillId="0" borderId="0" xfId="0" applyNumberFormat="1" applyFont="1" applyFill="1"/>
    <xf numFmtId="165" fontId="5" fillId="0" borderId="1" xfId="1" applyNumberFormat="1" applyFont="1" applyFill="1" applyBorder="1"/>
    <xf numFmtId="167" fontId="5" fillId="0" borderId="0" xfId="0" applyNumberFormat="1" applyFont="1" applyFill="1"/>
    <xf numFmtId="165" fontId="5" fillId="0" borderId="2" xfId="1" applyNumberFormat="1" applyFont="1" applyFill="1" applyBorder="1"/>
    <xf numFmtId="0" fontId="5" fillId="0" borderId="0" xfId="0" applyNumberFormat="1" applyFont="1" applyFill="1" applyBorder="1"/>
    <xf numFmtId="164" fontId="5" fillId="0" borderId="0" xfId="1" applyFont="1" applyFill="1"/>
    <xf numFmtId="0" fontId="5" fillId="0" borderId="0" xfId="0" applyNumberFormat="1" applyFont="1" applyFill="1"/>
    <xf numFmtId="0" fontId="5" fillId="0" borderId="0" xfId="0" applyFont="1" applyFill="1" applyAlignment="1"/>
    <xf numFmtId="165" fontId="5" fillId="0" borderId="0" xfId="1" applyNumberFormat="1" applyFont="1" applyFill="1" applyBorder="1" applyAlignment="1"/>
    <xf numFmtId="165" fontId="5" fillId="0" borderId="0" xfId="0" applyNumberFormat="1" applyFont="1" applyFill="1" applyAlignment="1"/>
    <xf numFmtId="165" fontId="5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165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left"/>
    </xf>
    <xf numFmtId="165" fontId="16" fillId="0" borderId="0" xfId="5" applyNumberFormat="1" applyFont="1" applyFill="1" applyBorder="1" applyAlignment="1">
      <alignment horizontal="center" wrapText="1"/>
    </xf>
    <xf numFmtId="0" fontId="17" fillId="0" borderId="0" xfId="0" applyFont="1" applyFill="1"/>
    <xf numFmtId="0" fontId="5" fillId="3" borderId="0" xfId="0" applyNumberFormat="1" applyFont="1" applyFill="1" applyBorder="1"/>
    <xf numFmtId="164" fontId="5" fillId="0" borderId="0" xfId="1" applyFont="1" applyFill="1" applyBorder="1"/>
    <xf numFmtId="164" fontId="5" fillId="3" borderId="0" xfId="1" applyFont="1" applyFill="1" applyBorder="1"/>
    <xf numFmtId="3" fontId="5" fillId="0" borderId="0" xfId="0" applyNumberFormat="1" applyFont="1" applyFill="1" applyBorder="1"/>
    <xf numFmtId="165" fontId="5" fillId="3" borderId="0" xfId="0" applyNumberFormat="1" applyFont="1" applyFill="1" applyBorder="1"/>
    <xf numFmtId="0" fontId="5" fillId="3" borderId="0" xfId="0" applyFont="1" applyFill="1"/>
    <xf numFmtId="0" fontId="5" fillId="3" borderId="0" xfId="0" applyNumberFormat="1" applyFont="1" applyFill="1"/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center"/>
    </xf>
    <xf numFmtId="167" fontId="18" fillId="0" borderId="0" xfId="0" applyNumberFormat="1" applyFont="1" applyFill="1"/>
    <xf numFmtId="167" fontId="5" fillId="0" borderId="0" xfId="0" applyNumberFormat="1" applyFont="1" applyFill="1" applyBorder="1"/>
    <xf numFmtId="0" fontId="5" fillId="0" borderId="0" xfId="0" applyFont="1" applyFill="1" applyAlignment="1">
      <alignment horizontal="left" vertical="center" wrapText="1"/>
    </xf>
    <xf numFmtId="0" fontId="17" fillId="0" borderId="0" xfId="0" quotePrefix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/>
    <xf numFmtId="0" fontId="15" fillId="3" borderId="0" xfId="0" applyFont="1" applyFill="1"/>
    <xf numFmtId="0" fontId="9" fillId="2" borderId="0" xfId="2" applyFont="1" applyFill="1"/>
    <xf numFmtId="0" fontId="10" fillId="0" borderId="0" xfId="0" applyFont="1" applyFill="1" applyBorder="1" applyAlignment="1"/>
    <xf numFmtId="0" fontId="9" fillId="0" borderId="0" xfId="6" applyFont="1" applyFill="1" applyBorder="1"/>
    <xf numFmtId="0" fontId="9" fillId="0" borderId="0" xfId="6" applyFont="1" applyFill="1" applyBorder="1" applyAlignment="1"/>
    <xf numFmtId="0" fontId="4" fillId="0" borderId="0" xfId="6" applyFont="1" applyFill="1" applyBorder="1"/>
    <xf numFmtId="165" fontId="4" fillId="0" borderId="0" xfId="1" applyNumberFormat="1" applyFont="1" applyFill="1" applyBorder="1"/>
    <xf numFmtId="165" fontId="17" fillId="0" borderId="0" xfId="1" applyNumberFormat="1" applyFont="1" applyFill="1" applyBorder="1" applyAlignment="1">
      <alignment horizontal="right"/>
    </xf>
    <xf numFmtId="0" fontId="5" fillId="0" borderId="0" xfId="6" applyFont="1" applyFill="1" applyBorder="1" applyAlignment="1"/>
    <xf numFmtId="0" fontId="4" fillId="0" borderId="0" xfId="6" applyFont="1" applyFill="1" applyBorder="1" applyAlignment="1"/>
    <xf numFmtId="165" fontId="4" fillId="2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165" fontId="4" fillId="2" borderId="0" xfId="1" applyNumberFormat="1" applyFont="1" applyFill="1" applyBorder="1" applyAlignment="1">
      <alignment horizontal="center"/>
    </xf>
    <xf numFmtId="0" fontId="5" fillId="0" borderId="0" xfId="2" applyFont="1" applyFill="1" applyBorder="1" applyAlignment="1"/>
    <xf numFmtId="0" fontId="4" fillId="0" borderId="0" xfId="6" applyFont="1" applyFill="1" applyBorder="1" applyAlignment="1">
      <alignment horizontal="center"/>
    </xf>
    <xf numFmtId="0" fontId="4" fillId="0" borderId="0" xfId="7" applyFont="1" applyFill="1" applyAlignment="1">
      <alignment horizontal="center"/>
    </xf>
    <xf numFmtId="0" fontId="4" fillId="0" borderId="0" xfId="7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2" applyFont="1" applyFill="1" applyAlignment="1"/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4" fillId="2" borderId="0" xfId="1" applyNumberFormat="1" applyFont="1" applyFill="1" applyBorder="1" applyAlignment="1"/>
    <xf numFmtId="165" fontId="5" fillId="0" borderId="0" xfId="1" applyNumberFormat="1" applyFont="1" applyFill="1" applyAlignment="1"/>
    <xf numFmtId="0" fontId="4" fillId="0" borderId="0" xfId="6" applyFont="1" applyFill="1" applyAlignment="1">
      <alignment horizontal="center"/>
    </xf>
    <xf numFmtId="165" fontId="13" fillId="0" borderId="0" xfId="1" applyNumberFormat="1" applyFont="1" applyFill="1" applyAlignment="1">
      <alignment horizontal="center" wrapText="1"/>
    </xf>
    <xf numFmtId="0" fontId="13" fillId="0" borderId="0" xfId="6" applyFont="1" applyFill="1" applyAlignment="1">
      <alignment horizontal="center" wrapText="1"/>
    </xf>
    <xf numFmtId="0" fontId="13" fillId="0" borderId="0" xfId="6" applyFont="1" applyFill="1" applyBorder="1" applyAlignment="1">
      <alignment horizontal="center" wrapText="1"/>
    </xf>
    <xf numFmtId="0" fontId="4" fillId="0" borderId="0" xfId="2" applyFont="1" applyFill="1" applyAlignment="1"/>
    <xf numFmtId="168" fontId="17" fillId="0" borderId="0" xfId="2" applyNumberFormat="1" applyFont="1" applyFill="1" applyBorder="1" applyAlignment="1">
      <alignment horizontal="right"/>
    </xf>
    <xf numFmtId="164" fontId="17" fillId="0" borderId="0" xfId="1" applyFont="1" applyFill="1" applyBorder="1" applyAlignment="1">
      <alignment horizontal="right"/>
    </xf>
    <xf numFmtId="168" fontId="17" fillId="0" borderId="0" xfId="2" applyNumberFormat="1" applyFont="1" applyFill="1" applyBorder="1" applyAlignment="1">
      <alignment horizontal="left"/>
    </xf>
    <xf numFmtId="164" fontId="5" fillId="0" borderId="0" xfId="1" applyFont="1" applyFill="1" applyAlignment="1"/>
    <xf numFmtId="0" fontId="5" fillId="0" borderId="0" xfId="2" applyFont="1" applyFill="1" applyBorder="1" applyAlignment="1">
      <alignment horizontal="center"/>
    </xf>
    <xf numFmtId="168" fontId="5" fillId="0" borderId="0" xfId="2" applyNumberFormat="1" applyFont="1" applyFill="1" applyBorder="1" applyAlignment="1">
      <alignment horizontal="right"/>
    </xf>
    <xf numFmtId="0" fontId="17" fillId="0" borderId="0" xfId="2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0" fontId="5" fillId="0" borderId="0" xfId="2" quotePrefix="1" applyFont="1" applyFill="1" applyAlignment="1">
      <alignment horizontal="left"/>
    </xf>
    <xf numFmtId="0" fontId="5" fillId="0" borderId="0" xfId="2" applyFont="1" applyFill="1" applyAlignment="1">
      <alignment horizontal="center"/>
    </xf>
    <xf numFmtId="164" fontId="5" fillId="0" borderId="0" xfId="1" applyFont="1" applyFill="1" applyAlignment="1">
      <alignment horizontal="right"/>
    </xf>
    <xf numFmtId="164" fontId="5" fillId="0" borderId="0" xfId="1" applyFont="1" applyFill="1" applyBorder="1" applyAlignment="1">
      <alignment horizontal="right"/>
    </xf>
    <xf numFmtId="168" fontId="17" fillId="0" borderId="0" xfId="2" applyNumberFormat="1" applyFont="1" applyFill="1" applyAlignment="1">
      <alignment horizontal="right"/>
    </xf>
    <xf numFmtId="168" fontId="5" fillId="0" borderId="1" xfId="2" applyNumberFormat="1" applyFont="1" applyFill="1" applyBorder="1" applyAlignment="1">
      <alignment horizontal="right"/>
    </xf>
    <xf numFmtId="167" fontId="5" fillId="0" borderId="1" xfId="0" applyNumberFormat="1" applyFont="1" applyFill="1" applyBorder="1" applyAlignment="1">
      <alignment horizontal="right"/>
    </xf>
    <xf numFmtId="165" fontId="17" fillId="0" borderId="1" xfId="5" applyNumberFormat="1" applyFont="1" applyFill="1" applyBorder="1" applyAlignment="1">
      <alignment horizontal="center" wrapText="1"/>
    </xf>
    <xf numFmtId="165" fontId="17" fillId="0" borderId="0" xfId="5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right" shrinkToFit="1"/>
    </xf>
    <xf numFmtId="165" fontId="5" fillId="0" borderId="0" xfId="1" applyNumberFormat="1" applyFont="1" applyFill="1" applyBorder="1" applyAlignment="1">
      <alignment horizontal="right" shrinkToFit="1"/>
    </xf>
    <xf numFmtId="168" fontId="5" fillId="0" borderId="0" xfId="2" applyNumberFormat="1" applyFont="1" applyFill="1" applyBorder="1" applyAlignment="1">
      <alignment horizontal="right" shrinkToFit="1"/>
    </xf>
    <xf numFmtId="167" fontId="5" fillId="0" borderId="0" xfId="1" applyNumberFormat="1" applyFont="1" applyFill="1" applyBorder="1" applyAlignment="1">
      <alignment horizontal="right" shrinkToFit="1"/>
    </xf>
    <xf numFmtId="41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  <xf numFmtId="168" fontId="8" fillId="0" borderId="0" xfId="2" applyNumberFormat="1" applyFont="1" applyFill="1" applyBorder="1" applyAlignment="1">
      <alignment horizontal="right" shrinkToFit="1"/>
    </xf>
    <xf numFmtId="168" fontId="5" fillId="0" borderId="2" xfId="2" applyNumberFormat="1" applyFont="1" applyFill="1" applyBorder="1" applyAlignment="1">
      <alignment horizontal="right" shrinkToFit="1"/>
    </xf>
    <xf numFmtId="168" fontId="5" fillId="0" borderId="2" xfId="2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168" fontId="17" fillId="0" borderId="1" xfId="2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8" fontId="5" fillId="0" borderId="0" xfId="2" applyNumberFormat="1" applyFont="1" applyFill="1" applyAlignment="1">
      <alignment horizontal="right"/>
    </xf>
    <xf numFmtId="168" fontId="20" fillId="0" borderId="0" xfId="2" applyNumberFormat="1" applyFont="1" applyFill="1" applyAlignment="1">
      <alignment horizontal="left"/>
    </xf>
    <xf numFmtId="0" fontId="5" fillId="0" borderId="0" xfId="2" applyNumberFormat="1" applyFont="1" applyFill="1" applyBorder="1" applyAlignment="1">
      <alignment horizontal="right"/>
    </xf>
    <xf numFmtId="0" fontId="5" fillId="2" borderId="0" xfId="2" applyFont="1" applyFill="1" applyAlignment="1"/>
    <xf numFmtId="0" fontId="5" fillId="2" borderId="0" xfId="6" applyFont="1" applyFill="1"/>
    <xf numFmtId="0" fontId="4" fillId="2" borderId="0" xfId="2" applyFont="1" applyFill="1" applyAlignment="1"/>
    <xf numFmtId="168" fontId="5" fillId="0" borderId="0" xfId="2" applyNumberFormat="1" applyFont="1" applyFill="1" applyBorder="1" applyAlignment="1"/>
    <xf numFmtId="0" fontId="4" fillId="2" borderId="0" xfId="6" applyFont="1" applyFill="1" applyAlignment="1">
      <alignment horizontal="left"/>
    </xf>
    <xf numFmtId="165" fontId="5" fillId="0" borderId="4" xfId="1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5" fillId="0" borderId="0" xfId="2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164" fontId="5" fillId="0" borderId="0" xfId="1" applyFont="1" applyFill="1" applyBorder="1" applyAlignment="1"/>
    <xf numFmtId="165" fontId="5" fillId="0" borderId="0" xfId="1" applyNumberFormat="1" applyFont="1" applyFill="1" applyAlignment="1">
      <alignment horizontal="right"/>
    </xf>
    <xf numFmtId="169" fontId="5" fillId="0" borderId="0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165" fontId="5" fillId="0" borderId="0" xfId="1" quotePrefix="1" applyNumberFormat="1" applyFont="1" applyFill="1" applyBorder="1" applyAlignment="1">
      <alignment horizontal="center"/>
    </xf>
    <xf numFmtId="167" fontId="5" fillId="0" borderId="0" xfId="6" applyNumberFormat="1" applyFont="1" applyFill="1" applyBorder="1"/>
    <xf numFmtId="165" fontId="5" fillId="3" borderId="0" xfId="1" applyNumberFormat="1" applyFont="1" applyFill="1"/>
    <xf numFmtId="0" fontId="5" fillId="0" borderId="0" xfId="2" applyFont="1" applyFill="1" applyBorder="1" applyAlignment="1">
      <alignment horizontal="centerContinuous"/>
    </xf>
    <xf numFmtId="165" fontId="5" fillId="0" borderId="0" xfId="2" applyNumberFormat="1" applyFont="1" applyFill="1" applyAlignment="1"/>
    <xf numFmtId="165" fontId="5" fillId="0" borderId="0" xfId="2" applyNumberFormat="1" applyFont="1" applyFill="1" applyBorder="1" applyAlignment="1"/>
    <xf numFmtId="0" fontId="5" fillId="3" borderId="0" xfId="2" applyFont="1" applyFill="1" applyAlignment="1">
      <alignment horizontal="center"/>
    </xf>
    <xf numFmtId="165" fontId="5" fillId="3" borderId="0" xfId="1" applyNumberFormat="1" applyFont="1" applyFill="1" applyAlignment="1"/>
    <xf numFmtId="0" fontId="5" fillId="0" borderId="0" xfId="2" quotePrefix="1" applyFont="1" applyFill="1" applyBorder="1" applyAlignment="1">
      <alignment horizontal="center"/>
    </xf>
    <xf numFmtId="0" fontId="5" fillId="0" borderId="0" xfId="2" quotePrefix="1" applyFont="1" applyFill="1" applyBorder="1" applyAlignment="1">
      <alignment horizontal="center"/>
    </xf>
    <xf numFmtId="0" fontId="5" fillId="3" borderId="0" xfId="2" quotePrefix="1" applyFont="1" applyFill="1" applyBorder="1" applyAlignment="1">
      <alignment horizontal="center"/>
    </xf>
    <xf numFmtId="165" fontId="5" fillId="3" borderId="0" xfId="1" applyNumberFormat="1" applyFont="1" applyFill="1" applyBorder="1" applyAlignment="1"/>
    <xf numFmtId="0" fontId="4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0" fontId="4" fillId="0" borderId="0" xfId="0" applyFont="1" applyFill="1" applyBorder="1" applyAlignment="1"/>
    <xf numFmtId="0" fontId="5" fillId="2" borderId="0" xfId="0" applyFont="1" applyFill="1" applyAlignment="1">
      <alignment horizontal="left"/>
    </xf>
    <xf numFmtId="170" fontId="5" fillId="0" borderId="1" xfId="8" applyNumberFormat="1" applyFont="1" applyFill="1" applyBorder="1"/>
    <xf numFmtId="170" fontId="5" fillId="2" borderId="0" xfId="0" applyNumberFormat="1" applyFont="1" applyFill="1" applyBorder="1" applyAlignment="1">
      <alignment horizontal="center"/>
    </xf>
    <xf numFmtId="170" fontId="5" fillId="2" borderId="1" xfId="8" applyNumberFormat="1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170" fontId="5" fillId="0" borderId="0" xfId="0" applyNumberFormat="1" applyFont="1" applyFill="1" applyBorder="1" applyAlignment="1">
      <alignment horizontal="right"/>
    </xf>
    <xf numFmtId="170" fontId="5" fillId="2" borderId="0" xfId="0" applyNumberFormat="1" applyFont="1" applyFill="1" applyBorder="1"/>
    <xf numFmtId="170" fontId="5" fillId="2" borderId="0" xfId="0" applyNumberFormat="1" applyFont="1" applyFill="1" applyBorder="1" applyAlignment="1">
      <alignment horizontal="right"/>
    </xf>
    <xf numFmtId="170" fontId="5" fillId="0" borderId="0" xfId="8" applyNumberFormat="1" applyFont="1" applyFill="1" applyBorder="1" applyAlignment="1">
      <alignment horizontal="right"/>
    </xf>
    <xf numFmtId="170" fontId="5" fillId="0" borderId="0" xfId="8" applyNumberFormat="1" applyFont="1" applyFill="1" applyBorder="1"/>
    <xf numFmtId="41" fontId="5" fillId="0" borderId="1" xfId="8" applyNumberFormat="1" applyFont="1" applyFill="1" applyBorder="1"/>
    <xf numFmtId="0" fontId="5" fillId="2" borderId="0" xfId="0" applyFont="1" applyFill="1" applyBorder="1" applyAlignment="1">
      <alignment horizontal="left"/>
    </xf>
    <xf numFmtId="170" fontId="5" fillId="0" borderId="1" xfId="8" applyNumberFormat="1" applyFont="1" applyFill="1" applyBorder="1" applyAlignment="1">
      <alignment horizontal="right"/>
    </xf>
    <xf numFmtId="170" fontId="5" fillId="0" borderId="4" xfId="0" applyNumberFormat="1" applyFont="1" applyFill="1" applyBorder="1"/>
    <xf numFmtId="170" fontId="5" fillId="2" borderId="4" xfId="0" applyNumberFormat="1" applyFont="1" applyFill="1" applyBorder="1"/>
    <xf numFmtId="37" fontId="5" fillId="2" borderId="0" xfId="0" applyNumberFormat="1" applyFont="1" applyFill="1" applyBorder="1"/>
    <xf numFmtId="37" fontId="5" fillId="0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Fill="1"/>
    <xf numFmtId="0" fontId="0" fillId="2" borderId="0" xfId="0" applyFill="1" applyAlignment="1"/>
    <xf numFmtId="0" fontId="0" fillId="0" borderId="0" xfId="0" applyFill="1" applyAlignment="1"/>
    <xf numFmtId="0" fontId="0" fillId="0" borderId="0" xfId="0" applyAlignment="1"/>
    <xf numFmtId="167" fontId="0" fillId="0" borderId="0" xfId="0" applyNumberFormat="1"/>
    <xf numFmtId="0" fontId="4" fillId="0" borderId="0" xfId="9" applyFont="1" applyFill="1" applyBorder="1" applyAlignment="1">
      <alignment vertical="top" wrapText="1"/>
    </xf>
    <xf numFmtId="0" fontId="5" fillId="0" borderId="0" xfId="9" applyNumberFormat="1" applyFont="1" applyFill="1" applyAlignment="1">
      <alignment horizontal="left"/>
    </xf>
    <xf numFmtId="0" fontId="5" fillId="0" borderId="0" xfId="9" applyFont="1" applyFill="1" applyBorder="1"/>
    <xf numFmtId="0" fontId="9" fillId="0" borderId="0" xfId="9" applyFont="1" applyFill="1" applyAlignment="1">
      <alignment horizontal="center" vertical="top" wrapText="1"/>
    </xf>
    <xf numFmtId="0" fontId="9" fillId="0" borderId="0" xfId="9" applyNumberFormat="1" applyFont="1" applyFill="1" applyAlignment="1">
      <alignment horizontal="center"/>
    </xf>
    <xf numFmtId="0" fontId="9" fillId="0" borderId="0" xfId="9" applyNumberFormat="1" applyFont="1" applyFill="1" applyBorder="1" applyAlignment="1">
      <alignment horizontal="center"/>
    </xf>
    <xf numFmtId="0" fontId="4" fillId="0" borderId="0" xfId="9" applyFont="1" applyFill="1" applyBorder="1" applyAlignment="1">
      <alignment horizontal="center"/>
    </xf>
    <xf numFmtId="0" fontId="9" fillId="0" borderId="0" xfId="9" applyNumberFormat="1" applyFont="1" applyFill="1" applyAlignment="1">
      <alignment horizontal="center" wrapText="1"/>
    </xf>
    <xf numFmtId="0" fontId="9" fillId="0" borderId="0" xfId="9" applyFont="1" applyFill="1" applyBorder="1" applyAlignment="1">
      <alignment horizontal="center"/>
    </xf>
    <xf numFmtId="0" fontId="9" fillId="0" borderId="1" xfId="9" applyNumberFormat="1" applyFont="1" applyFill="1" applyBorder="1" applyAlignment="1">
      <alignment horizontal="center"/>
    </xf>
    <xf numFmtId="0" fontId="9" fillId="0" borderId="1" xfId="9" applyFont="1" applyFill="1" applyBorder="1" applyAlignment="1">
      <alignment horizontal="center"/>
    </xf>
    <xf numFmtId="0" fontId="21" fillId="0" borderId="0" xfId="9" applyNumberFormat="1" applyFont="1" applyFill="1" applyAlignment="1">
      <alignment horizontal="center"/>
    </xf>
    <xf numFmtId="0" fontId="9" fillId="2" borderId="0" xfId="9" applyFont="1" applyFill="1" applyAlignment="1">
      <alignment vertical="top" wrapText="1"/>
    </xf>
    <xf numFmtId="165" fontId="8" fillId="0" borderId="0" xfId="10" applyNumberFormat="1" applyFont="1" applyFill="1" applyBorder="1" applyAlignment="1"/>
    <xf numFmtId="165" fontId="22" fillId="0" borderId="0" xfId="5" applyNumberFormat="1" applyFont="1" applyFill="1" applyBorder="1" applyAlignment="1">
      <alignment horizontal="center" wrapText="1"/>
    </xf>
    <xf numFmtId="165" fontId="8" fillId="0" borderId="0" xfId="10" applyNumberFormat="1" applyFont="1" applyFill="1" applyBorder="1" applyAlignment="1">
      <alignment horizontal="right"/>
    </xf>
    <xf numFmtId="0" fontId="5" fillId="2" borderId="0" xfId="9" applyNumberFormat="1" applyFont="1" applyFill="1" applyBorder="1"/>
    <xf numFmtId="0" fontId="5" fillId="2" borderId="0" xfId="9" applyFont="1" applyFill="1" applyBorder="1"/>
    <xf numFmtId="0" fontId="8" fillId="2" borderId="0" xfId="9" applyFont="1" applyFill="1" applyAlignment="1">
      <alignment horizontal="center" vertical="top" wrapText="1"/>
    </xf>
    <xf numFmtId="165" fontId="8" fillId="0" borderId="0" xfId="10" applyNumberFormat="1" applyFont="1" applyFill="1" applyAlignment="1">
      <alignment horizontal="left"/>
    </xf>
    <xf numFmtId="165" fontId="8" fillId="0" borderId="0" xfId="10" applyNumberFormat="1" applyFont="1" applyFill="1" applyAlignment="1">
      <alignment horizontal="right"/>
    </xf>
    <xf numFmtId="165" fontId="8" fillId="0" borderId="0" xfId="10" applyNumberFormat="1" applyFont="1" applyFill="1" applyBorder="1" applyAlignment="1">
      <alignment horizontal="left"/>
    </xf>
    <xf numFmtId="0" fontId="8" fillId="0" borderId="0" xfId="9" applyFont="1" applyFill="1" applyAlignment="1">
      <alignment vertical="top" wrapText="1"/>
    </xf>
    <xf numFmtId="0" fontId="8" fillId="0" borderId="0" xfId="9" applyFont="1" applyFill="1" applyAlignment="1">
      <alignment horizontal="left" vertical="top" wrapText="1" indent="1"/>
    </xf>
    <xf numFmtId="0" fontId="8" fillId="0" borderId="0" xfId="9" applyFont="1" applyFill="1" applyBorder="1" applyAlignment="1">
      <alignment horizontal="left" vertical="top" wrapText="1"/>
    </xf>
    <xf numFmtId="165" fontId="8" fillId="0" borderId="1" xfId="10" applyNumberFormat="1" applyFont="1" applyFill="1" applyBorder="1" applyAlignment="1">
      <alignment horizontal="right"/>
    </xf>
    <xf numFmtId="165" fontId="22" fillId="0" borderId="1" xfId="5" applyNumberFormat="1" applyFont="1" applyFill="1" applyBorder="1" applyAlignment="1">
      <alignment horizontal="center" wrapText="1"/>
    </xf>
    <xf numFmtId="0" fontId="8" fillId="0" borderId="0" xfId="9" applyFont="1" applyFill="1" applyAlignment="1">
      <alignment horizontal="left" vertical="top" wrapText="1"/>
    </xf>
    <xf numFmtId="0" fontId="9" fillId="0" borderId="0" xfId="9" applyFont="1" applyFill="1" applyAlignment="1">
      <alignment horizontal="left" wrapText="1"/>
    </xf>
    <xf numFmtId="0" fontId="8" fillId="0" borderId="0" xfId="9" applyFont="1" applyFill="1" applyAlignment="1">
      <alignment horizontal="center" vertical="top" wrapText="1"/>
    </xf>
    <xf numFmtId="165" fontId="22" fillId="0" borderId="3" xfId="5" applyNumberFormat="1" applyFont="1" applyFill="1" applyBorder="1" applyAlignment="1">
      <alignment horizontal="center" wrapText="1"/>
    </xf>
    <xf numFmtId="0" fontId="8" fillId="2" borderId="0" xfId="9" applyFont="1" applyFill="1" applyAlignment="1">
      <alignment vertical="top" wrapText="1"/>
    </xf>
    <xf numFmtId="0" fontId="9" fillId="0" borderId="0" xfId="9" applyFont="1" applyFill="1" applyAlignment="1">
      <alignment horizontal="left"/>
    </xf>
    <xf numFmtId="165" fontId="22" fillId="0" borderId="0" xfId="5" applyNumberFormat="1" applyFont="1" applyFill="1" applyBorder="1" applyAlignment="1">
      <alignment horizontal="right" wrapText="1"/>
    </xf>
    <xf numFmtId="164" fontId="5" fillId="2" borderId="0" xfId="1" applyFont="1" applyFill="1" applyBorder="1"/>
    <xf numFmtId="165" fontId="5" fillId="2" borderId="0" xfId="9" applyNumberFormat="1" applyFont="1" applyFill="1" applyBorder="1"/>
    <xf numFmtId="0" fontId="8" fillId="0" borderId="0" xfId="9" applyFont="1" applyFill="1" applyBorder="1"/>
    <xf numFmtId="165" fontId="22" fillId="3" borderId="0" xfId="5" applyNumberFormat="1" applyFont="1" applyFill="1" applyBorder="1" applyAlignment="1">
      <alignment horizontal="center" wrapText="1"/>
    </xf>
    <xf numFmtId="0" fontId="5" fillId="3" borderId="0" xfId="9" applyFont="1" applyFill="1" applyBorder="1"/>
    <xf numFmtId="0" fontId="8" fillId="0" borderId="0" xfId="9" applyFont="1" applyFill="1" applyBorder="1" applyAlignment="1">
      <alignment horizontal="center" vertical="top" wrapText="1"/>
    </xf>
    <xf numFmtId="165" fontId="8" fillId="3" borderId="0" xfId="10" applyNumberFormat="1" applyFont="1" applyFill="1" applyBorder="1" applyAlignment="1"/>
    <xf numFmtId="164" fontId="5" fillId="3" borderId="0" xfId="9" applyNumberFormat="1" applyFont="1" applyFill="1" applyBorder="1"/>
    <xf numFmtId="0" fontId="5" fillId="0" borderId="0" xfId="9" applyFont="1" applyFill="1" applyAlignment="1">
      <alignment vertical="top" wrapText="1"/>
    </xf>
    <xf numFmtId="167" fontId="8" fillId="0" borderId="0" xfId="10" applyNumberFormat="1" applyFont="1" applyFill="1" applyBorder="1" applyAlignment="1"/>
    <xf numFmtId="167" fontId="8" fillId="3" borderId="0" xfId="1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165" fontId="23" fillId="0" borderId="0" xfId="10" applyNumberFormat="1" applyFont="1" applyFill="1" applyBorder="1" applyAlignment="1"/>
    <xf numFmtId="165" fontId="8" fillId="0" borderId="0" xfId="10" applyNumberFormat="1" applyFont="1" applyFill="1" applyBorder="1" applyAlignment="1">
      <alignment wrapText="1"/>
    </xf>
    <xf numFmtId="165" fontId="8" fillId="0" borderId="0" xfId="10" applyNumberFormat="1" applyFont="1" applyFill="1" applyBorder="1" applyAlignment="1">
      <alignment horizontal="center" wrapText="1"/>
    </xf>
    <xf numFmtId="165" fontId="23" fillId="3" borderId="0" xfId="10" applyNumberFormat="1" applyFont="1" applyFill="1" applyBorder="1" applyAlignment="1"/>
    <xf numFmtId="165" fontId="8" fillId="0" borderId="1" xfId="10" applyNumberFormat="1" applyFont="1" applyFill="1" applyBorder="1" applyAlignment="1">
      <alignment horizontal="center" wrapText="1"/>
    </xf>
    <xf numFmtId="0" fontId="8" fillId="0" borderId="0" xfId="9" applyNumberFormat="1" applyFont="1" applyFill="1" applyAlignment="1">
      <alignment horizontal="left"/>
    </xf>
    <xf numFmtId="165" fontId="22" fillId="0" borderId="2" xfId="5" applyNumberFormat="1" applyFont="1" applyFill="1" applyBorder="1" applyAlignment="1">
      <alignment horizontal="center" wrapText="1"/>
    </xf>
    <xf numFmtId="165" fontId="8" fillId="0" borderId="2" xfId="10" applyNumberFormat="1" applyFont="1" applyFill="1" applyBorder="1" applyAlignment="1">
      <alignment wrapText="1"/>
    </xf>
    <xf numFmtId="165" fontId="8" fillId="0" borderId="2" xfId="10" applyNumberFormat="1" applyFont="1" applyFill="1" applyBorder="1" applyAlignment="1">
      <alignment horizontal="center" wrapText="1"/>
    </xf>
    <xf numFmtId="165" fontId="8" fillId="3" borderId="0" xfId="10" applyNumberFormat="1" applyFont="1" applyFill="1" applyBorder="1" applyAlignment="1">
      <alignment wrapText="1"/>
    </xf>
    <xf numFmtId="165" fontId="8" fillId="0" borderId="0" xfId="10" applyNumberFormat="1" applyFont="1" applyFill="1" applyBorder="1" applyAlignment="1">
      <alignment horizontal="right" wrapText="1" indent="1"/>
    </xf>
    <xf numFmtId="165" fontId="8" fillId="3" borderId="0" xfId="10" applyNumberFormat="1" applyFont="1" applyFill="1" applyBorder="1" applyAlignment="1">
      <alignment horizontal="right" wrapText="1" indent="1"/>
    </xf>
    <xf numFmtId="0" fontId="9" fillId="0" borderId="0" xfId="9" applyFont="1" applyFill="1" applyAlignment="1">
      <alignment horizontal="left" vertical="top" wrapText="1"/>
    </xf>
    <xf numFmtId="165" fontId="8" fillId="0" borderId="3" xfId="10" applyNumberFormat="1" applyFont="1" applyFill="1" applyBorder="1" applyAlignment="1">
      <alignment horizontal="center" wrapText="1"/>
    </xf>
    <xf numFmtId="165" fontId="8" fillId="0" borderId="5" xfId="10" applyNumberFormat="1" applyFont="1" applyFill="1" applyBorder="1" applyAlignment="1"/>
    <xf numFmtId="43" fontId="5" fillId="0" borderId="0" xfId="10" applyFont="1" applyFill="1" applyBorder="1"/>
    <xf numFmtId="0" fontId="24" fillId="0" borderId="0" xfId="9" applyFont="1" applyFill="1"/>
    <xf numFmtId="165" fontId="8" fillId="0" borderId="0" xfId="10" quotePrefix="1" applyNumberFormat="1" applyFont="1" applyFill="1" applyBorder="1" applyAlignment="1">
      <alignment horizontal="left"/>
    </xf>
    <xf numFmtId="165" fontId="8" fillId="0" borderId="0" xfId="1" applyNumberFormat="1" applyFont="1" applyFill="1" applyAlignment="1">
      <alignment horizontal="left"/>
    </xf>
    <xf numFmtId="165" fontId="8" fillId="0" borderId="0" xfId="1" quotePrefix="1" applyNumberFormat="1" applyFont="1" applyFill="1" applyBorder="1" applyAlignment="1">
      <alignment horizontal="left"/>
    </xf>
    <xf numFmtId="165" fontId="8" fillId="0" borderId="0" xfId="1" applyNumberFormat="1" applyFont="1" applyFill="1" applyAlignment="1">
      <alignment horizontal="right"/>
    </xf>
    <xf numFmtId="165" fontId="8" fillId="0" borderId="0" xfId="1" applyNumberFormat="1" applyFont="1" applyFill="1" applyBorder="1" applyAlignment="1">
      <alignment horizontal="left"/>
    </xf>
    <xf numFmtId="165" fontId="8" fillId="0" borderId="0" xfId="1" applyNumberFormat="1" applyFont="1" applyFill="1" applyAlignment="1"/>
    <xf numFmtId="0" fontId="8" fillId="0" borderId="0" xfId="9" applyNumberFormat="1" applyFont="1" applyFill="1" applyAlignment="1"/>
    <xf numFmtId="0" fontId="5" fillId="2" borderId="0" xfId="6" applyFont="1" applyFill="1" applyBorder="1"/>
    <xf numFmtId="165" fontId="4" fillId="0" borderId="0" xfId="10" applyNumberFormat="1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0" xfId="2" applyFont="1" applyFill="1" applyBorder="1" applyAlignment="1">
      <alignment horizontal="left"/>
    </xf>
    <xf numFmtId="0" fontId="5" fillId="2" borderId="0" xfId="9" applyFont="1" applyFill="1" applyAlignment="1">
      <alignment horizontal="left"/>
    </xf>
    <xf numFmtId="0" fontId="18" fillId="0" borderId="0" xfId="9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quotePrefix="1" applyNumberFormat="1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left"/>
    </xf>
    <xf numFmtId="0" fontId="5" fillId="0" borderId="0" xfId="9" applyNumberFormat="1" applyFont="1" applyFill="1" applyAlignment="1"/>
    <xf numFmtId="164" fontId="5" fillId="0" borderId="0" xfId="1" quotePrefix="1" applyNumberFormat="1" applyFont="1" applyFill="1" applyBorder="1" applyAlignment="1">
      <alignment horizontal="left"/>
    </xf>
    <xf numFmtId="164" fontId="5" fillId="0" borderId="0" xfId="9" applyNumberFormat="1" applyFont="1" applyFill="1" applyAlignment="1">
      <alignment horizontal="left"/>
    </xf>
    <xf numFmtId="164" fontId="5" fillId="0" borderId="0" xfId="2" quotePrefix="1" applyNumberFormat="1" applyFont="1" applyFill="1" applyBorder="1" applyAlignment="1">
      <alignment horizontal="left"/>
    </xf>
    <xf numFmtId="164" fontId="5" fillId="0" borderId="0" xfId="9" applyNumberFormat="1" applyFont="1" applyFill="1" applyAlignment="1">
      <alignment horizontal="right"/>
    </xf>
    <xf numFmtId="164" fontId="5" fillId="0" borderId="0" xfId="9" applyNumberFormat="1" applyFont="1" applyFill="1" applyBorder="1" applyAlignment="1">
      <alignment horizontal="left"/>
    </xf>
    <xf numFmtId="164" fontId="5" fillId="0" borderId="0" xfId="10" applyNumberFormat="1" applyFont="1" applyFill="1" applyAlignment="1">
      <alignment horizontal="left"/>
    </xf>
    <xf numFmtId="164" fontId="5" fillId="0" borderId="0" xfId="9" applyNumberFormat="1" applyFont="1" applyFill="1" applyAlignment="1"/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Alignment="1"/>
    <xf numFmtId="0" fontId="5" fillId="0" borderId="0" xfId="9" applyNumberFormat="1" applyFont="1" applyFill="1" applyAlignment="1">
      <alignment horizontal="right"/>
    </xf>
    <xf numFmtId="0" fontId="5" fillId="0" borderId="0" xfId="9" applyNumberFormat="1" applyFont="1" applyFill="1" applyBorder="1" applyAlignment="1">
      <alignment horizontal="left"/>
    </xf>
    <xf numFmtId="0" fontId="5" fillId="0" borderId="0" xfId="9" applyFont="1" applyFill="1"/>
    <xf numFmtId="0" fontId="5" fillId="0" borderId="0" xfId="9" applyNumberFormat="1" applyFont="1" applyFill="1"/>
    <xf numFmtId="0" fontId="5" fillId="0" borderId="0" xfId="9" applyNumberFormat="1" applyFont="1" applyFill="1" applyBorder="1"/>
    <xf numFmtId="0" fontId="5" fillId="0" borderId="0" xfId="9" applyNumberFormat="1" applyFont="1" applyFill="1" applyBorder="1" applyAlignment="1"/>
    <xf numFmtId="0" fontId="5" fillId="0" borderId="0" xfId="9" applyFont="1" applyFill="1" applyAlignment="1">
      <alignment horizontal="center" vertical="top" wrapText="1"/>
    </xf>
    <xf numFmtId="0" fontId="5" fillId="0" borderId="0" xfId="9" applyNumberFormat="1" applyFont="1" applyFill="1" applyAlignment="1">
      <alignment horizontal="center"/>
    </xf>
    <xf numFmtId="0" fontId="5" fillId="0" borderId="0" xfId="9" applyNumberFormat="1" applyFont="1" applyFill="1" applyBorder="1" applyAlignment="1">
      <alignment horizontal="center"/>
    </xf>
    <xf numFmtId="0" fontId="17" fillId="0" borderId="0" xfId="9" quotePrefix="1" applyFont="1" applyFill="1" applyAlignment="1">
      <alignment wrapText="1"/>
    </xf>
    <xf numFmtId="0" fontId="17" fillId="0" borderId="0" xfId="9" quotePrefix="1" applyFont="1" applyFill="1" applyBorder="1" applyAlignment="1">
      <alignment wrapText="1"/>
    </xf>
    <xf numFmtId="0" fontId="5" fillId="0" borderId="0" xfId="9" quotePrefix="1" applyFont="1" applyFill="1" applyAlignment="1">
      <alignment horizontal="center"/>
    </xf>
    <xf numFmtId="0" fontId="5" fillId="0" borderId="0" xfId="9" applyFont="1" applyFill="1" applyAlignment="1">
      <alignment horizontal="center"/>
    </xf>
    <xf numFmtId="0" fontId="5" fillId="0" borderId="0" xfId="9" applyFont="1" applyFill="1" applyBorder="1" applyAlignment="1">
      <alignment horizontal="center"/>
    </xf>
    <xf numFmtId="0" fontId="5" fillId="0" borderId="0" xfId="9" applyFont="1" applyFill="1" applyBorder="1" applyAlignment="1">
      <alignment vertical="top" wrapText="1"/>
    </xf>
    <xf numFmtId="0" fontId="5" fillId="0" borderId="0" xfId="9" applyNumberFormat="1" applyFont="1" applyFill="1" applyBorder="1" applyAlignment="1">
      <alignment horizontal="right"/>
    </xf>
    <xf numFmtId="0" fontId="10" fillId="2" borderId="0" xfId="0" applyFont="1" applyFill="1" applyBorder="1" applyAlignment="1"/>
    <xf numFmtId="0" fontId="4" fillId="2" borderId="0" xfId="2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 applyAlignment="1"/>
    <xf numFmtId="165" fontId="5" fillId="2" borderId="0" xfId="2" applyNumberFormat="1" applyFont="1" applyFill="1" applyBorder="1"/>
    <xf numFmtId="165" fontId="25" fillId="0" borderId="0" xfId="1" applyNumberFormat="1" applyFont="1" applyFill="1" applyBorder="1" applyAlignment="1">
      <alignment horizontal="right"/>
    </xf>
    <xf numFmtId="165" fontId="17" fillId="2" borderId="0" xfId="2" applyNumberFormat="1" applyFont="1" applyFill="1"/>
    <xf numFmtId="41" fontId="5" fillId="2" borderId="0" xfId="1" applyNumberFormat="1" applyFont="1" applyFill="1" applyBorder="1" applyAlignment="1"/>
    <xf numFmtId="165" fontId="5" fillId="2" borderId="0" xfId="1" applyNumberFormat="1" applyFont="1" applyFill="1"/>
    <xf numFmtId="165" fontId="5" fillId="2" borderId="0" xfId="2" applyNumberFormat="1" applyFont="1" applyFill="1"/>
    <xf numFmtId="165" fontId="5" fillId="2" borderId="0" xfId="0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41" fontId="25" fillId="0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/>
    <xf numFmtId="165" fontId="5" fillId="2" borderId="0" xfId="1" applyNumberFormat="1" applyFont="1" applyFill="1" applyAlignment="1"/>
    <xf numFmtId="0" fontId="5" fillId="2" borderId="0" xfId="2" applyNumberFormat="1" applyFont="1" applyFill="1" applyBorder="1" applyAlignment="1">
      <alignment horizontal="right"/>
    </xf>
    <xf numFmtId="165" fontId="25" fillId="0" borderId="0" xfId="2" applyNumberFormat="1" applyFont="1" applyFill="1" applyBorder="1" applyAlignment="1">
      <alignment horizontal="right"/>
    </xf>
    <xf numFmtId="165" fontId="5" fillId="2" borderId="0" xfId="1" applyNumberFormat="1" applyFont="1" applyFill="1" applyBorder="1"/>
    <xf numFmtId="0" fontId="5" fillId="3" borderId="0" xfId="2" applyFont="1" applyFill="1"/>
    <xf numFmtId="165" fontId="26" fillId="2" borderId="0" xfId="1" applyNumberFormat="1" applyFont="1" applyFill="1" applyAlignment="1">
      <alignment horizontal="right" vertical="center" wrapText="1"/>
    </xf>
    <xf numFmtId="165" fontId="5" fillId="2" borderId="0" xfId="2" applyNumberFormat="1" applyFont="1" applyFill="1" applyBorder="1" applyAlignment="1"/>
    <xf numFmtId="165" fontId="5" fillId="0" borderId="0" xfId="2" applyNumberFormat="1" applyFont="1" applyFill="1"/>
    <xf numFmtId="165" fontId="5" fillId="2" borderId="0" xfId="0" applyNumberFormat="1" applyFont="1" applyFill="1" applyBorder="1" applyAlignment="1"/>
    <xf numFmtId="0" fontId="4" fillId="0" borderId="0" xfId="2" applyFont="1" applyFill="1"/>
    <xf numFmtId="165" fontId="25" fillId="0" borderId="1" xfId="1" applyNumberFormat="1" applyFont="1" applyFill="1" applyBorder="1" applyAlignment="1">
      <alignment horizontal="right"/>
    </xf>
    <xf numFmtId="165" fontId="17" fillId="2" borderId="0" xfId="2" applyNumberFormat="1" applyFont="1" applyFill="1" applyBorder="1"/>
    <xf numFmtId="165" fontId="5" fillId="2" borderId="1" xfId="0" applyNumberFormat="1" applyFont="1" applyFill="1" applyBorder="1" applyAlignment="1"/>
    <xf numFmtId="0" fontId="5" fillId="0" borderId="0" xfId="2" applyFont="1" applyFill="1" applyAlignment="1">
      <alignment horizontal="left" indent="2"/>
    </xf>
    <xf numFmtId="165" fontId="17" fillId="0" borderId="1" xfId="1" applyNumberFormat="1" applyFont="1" applyFill="1" applyBorder="1" applyAlignment="1">
      <alignment horizontal="right"/>
    </xf>
    <xf numFmtId="165" fontId="17" fillId="2" borderId="1" xfId="1" applyNumberFormat="1" applyFont="1" applyFill="1" applyBorder="1" applyAlignment="1">
      <alignment horizontal="right"/>
    </xf>
    <xf numFmtId="165" fontId="17" fillId="2" borderId="0" xfId="1" applyNumberFormat="1" applyFont="1" applyFill="1" applyBorder="1" applyAlignment="1">
      <alignment horizontal="right"/>
    </xf>
    <xf numFmtId="0" fontId="5" fillId="0" borderId="0" xfId="6" applyFont="1" applyFill="1" applyBorder="1"/>
    <xf numFmtId="3" fontId="5" fillId="2" borderId="0" xfId="2" applyNumberFormat="1" applyFont="1" applyFill="1"/>
    <xf numFmtId="167" fontId="5" fillId="2" borderId="0" xfId="2" applyNumberFormat="1" applyFont="1" applyFill="1"/>
    <xf numFmtId="165" fontId="17" fillId="2" borderId="0" xfId="1" applyNumberFormat="1" applyFont="1" applyFill="1" applyBorder="1"/>
    <xf numFmtId="164" fontId="5" fillId="2" borderId="0" xfId="1" applyFont="1" applyFill="1"/>
    <xf numFmtId="165" fontId="27" fillId="0" borderId="0" xfId="1" applyNumberFormat="1" applyFont="1" applyFill="1" applyBorder="1" applyAlignment="1">
      <alignment horizontal="right"/>
    </xf>
    <xf numFmtId="165" fontId="28" fillId="2" borderId="0" xfId="2" applyNumberFormat="1" applyFont="1" applyFill="1" applyBorder="1" applyAlignment="1"/>
    <xf numFmtId="164" fontId="5" fillId="2" borderId="0" xfId="2" applyNumberFormat="1" applyFont="1" applyFill="1"/>
    <xf numFmtId="165" fontId="17" fillId="0" borderId="0" xfId="5" applyNumberFormat="1" applyFont="1" applyFill="1" applyBorder="1" applyAlignment="1">
      <alignment horizontal="right" wrapText="1"/>
    </xf>
    <xf numFmtId="0" fontId="5" fillId="2" borderId="0" xfId="2" applyNumberFormat="1" applyFont="1" applyFill="1"/>
    <xf numFmtId="165" fontId="5" fillId="2" borderId="2" xfId="1" applyNumberFormat="1" applyFont="1" applyFill="1" applyBorder="1"/>
    <xf numFmtId="0" fontId="5" fillId="2" borderId="0" xfId="2" applyNumberFormat="1" applyFont="1" applyFill="1" applyBorder="1"/>
    <xf numFmtId="165" fontId="5" fillId="2" borderId="1" xfId="1" applyNumberFormat="1" applyFont="1" applyFill="1" applyBorder="1"/>
    <xf numFmtId="165" fontId="5" fillId="0" borderId="3" xfId="1" applyNumberFormat="1" applyFont="1" applyFill="1" applyBorder="1" applyAlignment="1">
      <alignment horizontal="right"/>
    </xf>
    <xf numFmtId="0" fontId="5" fillId="2" borderId="0" xfId="2" applyNumberFormat="1" applyFont="1" applyFill="1" applyAlignment="1"/>
    <xf numFmtId="165" fontId="5" fillId="2" borderId="3" xfId="1" applyNumberFormat="1" applyFont="1" applyFill="1" applyBorder="1" applyAlignment="1"/>
    <xf numFmtId="0" fontId="5" fillId="0" borderId="0" xfId="2" applyNumberFormat="1" applyFont="1" applyFill="1"/>
    <xf numFmtId="0" fontId="5" fillId="0" borderId="0" xfId="2" applyNumberFormat="1" applyFont="1" applyFill="1" applyBorder="1"/>
    <xf numFmtId="165" fontId="5" fillId="0" borderId="0" xfId="1" applyNumberFormat="1" applyFont="1" applyFill="1" applyAlignment="1">
      <alignment horizontal="center" wrapText="1"/>
    </xf>
    <xf numFmtId="164" fontId="5" fillId="0" borderId="0" xfId="2" applyNumberFormat="1" applyFont="1" applyFill="1" applyBorder="1"/>
    <xf numFmtId="165" fontId="5" fillId="0" borderId="0" xfId="2" applyNumberFormat="1" applyFont="1" applyFill="1" applyBorder="1"/>
    <xf numFmtId="0" fontId="18" fillId="2" borderId="0" xfId="2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5" fillId="3" borderId="0" xfId="2" applyFont="1" applyFill="1" applyAlignment="1"/>
    <xf numFmtId="0" fontId="5" fillId="0" borderId="0" xfId="2" quotePrefix="1" applyFont="1" applyFill="1" applyBorder="1" applyAlignment="1">
      <alignment horizontal="left"/>
    </xf>
    <xf numFmtId="0" fontId="5" fillId="2" borderId="0" xfId="2" quotePrefix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5" fillId="3" borderId="0" xfId="2" applyFont="1" applyFill="1" applyBorder="1" applyAlignment="1"/>
    <xf numFmtId="0" fontId="5" fillId="2" borderId="0" xfId="2" applyFont="1" applyFill="1" applyBorder="1"/>
    <xf numFmtId="0" fontId="5" fillId="3" borderId="0" xfId="2" applyFont="1" applyFill="1" applyBorder="1" applyAlignment="1">
      <alignment horizontal="center"/>
    </xf>
    <xf numFmtId="168" fontId="5" fillId="2" borderId="0" xfId="2" applyNumberFormat="1" applyFont="1" applyFill="1" applyBorder="1"/>
    <xf numFmtId="0" fontId="5" fillId="0" borderId="0" xfId="2" applyFont="1" applyFill="1" applyBorder="1"/>
    <xf numFmtId="0" fontId="21" fillId="0" borderId="0" xfId="9" applyNumberFormat="1" applyFont="1" applyFill="1" applyBorder="1" applyAlignment="1">
      <alignment horizontal="center"/>
    </xf>
    <xf numFmtId="167" fontId="8" fillId="3" borderId="0" xfId="10" applyNumberFormat="1" applyFont="1" applyFill="1" applyBorder="1" applyAlignment="1">
      <alignment horizontal="center" wrapText="1"/>
    </xf>
    <xf numFmtId="165" fontId="8" fillId="0" borderId="0" xfId="1" applyNumberFormat="1" applyFont="1" applyFill="1" applyBorder="1" applyAlignment="1"/>
    <xf numFmtId="0" fontId="8" fillId="0" borderId="0" xfId="9" applyNumberFormat="1" applyFont="1" applyFill="1" applyBorder="1" applyAlignment="1"/>
    <xf numFmtId="164" fontId="5" fillId="0" borderId="0" xfId="9" applyNumberFormat="1" applyFont="1" applyFill="1" applyBorder="1" applyAlignment="1"/>
    <xf numFmtId="164" fontId="5" fillId="0" borderId="0" xfId="1" applyNumberFormat="1" applyFont="1" applyFill="1" applyBorder="1" applyAlignment="1"/>
    <xf numFmtId="0" fontId="0" fillId="0" borderId="0" xfId="0" applyBorder="1"/>
    <xf numFmtId="164" fontId="5" fillId="0" borderId="0" xfId="1" applyNumberFormat="1" applyFont="1" applyFill="1" applyBorder="1" applyAlignment="1">
      <alignment horizontal="right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right"/>
    </xf>
    <xf numFmtId="2" fontId="5" fillId="0" borderId="0" xfId="2" applyNumberFormat="1" applyFont="1" applyFill="1" applyBorder="1" applyAlignment="1"/>
    <xf numFmtId="165" fontId="5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5" fontId="5" fillId="3" borderId="0" xfId="1" applyNumberFormat="1" applyFont="1" applyFill="1" applyBorder="1" applyAlignment="1">
      <alignment horizontal="right"/>
    </xf>
    <xf numFmtId="0" fontId="19" fillId="0" borderId="0" xfId="6" applyFont="1" applyFill="1" applyBorder="1"/>
    <xf numFmtId="0" fontId="18" fillId="0" borderId="0" xfId="6" applyFont="1" applyFill="1" applyBorder="1"/>
    <xf numFmtId="0" fontId="18" fillId="0" borderId="0" xfId="6" applyFont="1" applyFill="1" applyBorder="1" applyAlignment="1">
      <alignment horizontal="center"/>
    </xf>
    <xf numFmtId="167" fontId="18" fillId="0" borderId="0" xfId="6" applyNumberFormat="1" applyFont="1" applyFill="1" applyBorder="1"/>
    <xf numFmtId="165" fontId="5" fillId="3" borderId="0" xfId="1" applyNumberFormat="1" applyFont="1" applyFill="1" applyBorder="1"/>
    <xf numFmtId="0" fontId="5" fillId="0" borderId="0" xfId="2" applyFont="1" applyFill="1" applyBorder="1" applyAlignment="1">
      <alignment horizontal="center"/>
    </xf>
  </cellXfs>
  <cellStyles count="11">
    <cellStyle name="Millares" xfId="1" builtinId="3"/>
    <cellStyle name="Millares 2" xfId="5" xr:uid="{F7F52F26-28CA-41FE-A224-46C538C09A7E}"/>
    <cellStyle name="Millares 2 2 2 8" xfId="4" xr:uid="{14E4D5B8-8ADF-40EC-9560-9D343EA719FC}"/>
    <cellStyle name="Millares 4 2" xfId="10" xr:uid="{7802DF8C-94CF-4D02-853A-4B2E092D3528}"/>
    <cellStyle name="Normal" xfId="0" builtinId="0"/>
    <cellStyle name="Normal 2 2" xfId="9" xr:uid="{0429FCC5-C7FD-4727-948F-29C744818787}"/>
    <cellStyle name="Normal 2 2 2" xfId="3" xr:uid="{AA3C9A28-D08A-45B0-BF76-86F6620C22F1}"/>
    <cellStyle name="Normal 252" xfId="7" xr:uid="{D2F72DD6-C521-47E4-B8CE-AC8426E528B1}"/>
    <cellStyle name="Normal 4" xfId="6" xr:uid="{154BC5DE-E1AE-4743-8C52-CD1509061220}"/>
    <cellStyle name="Normal_01-Fs11 Marzo2011 HSBC Bank y Subs- CNV BVP" xfId="8" xr:uid="{66CD9383-D5A8-4A6A-8086-16E624C71003}"/>
    <cellStyle name="Normal_FORMATO DE INFORMES PBI JUN 07-AUDITADOS KPMG" xfId="2" xr:uid="{6CC87ABB-7143-4E2B-A241-1731EDBB9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%20DE%20CONTABILIDAD_NE/Definiciones%20Contables/EEFF/2020/03%20-%20Mar%202020/DIVERSOS/EEFF%20INTERINOS%20SUBSIDIARIAS/VALORES%20BANISTMO/C000%20Valores%20Banistmo-%20Mar%202020%20B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%20Up%20Planeacion\2006\Informaci&#243;n%20Gerencial\Modelos\Modelo%20Medios%20de%20Pago\Abril%20MP\Balance%20Base%20Medios%20de%20Pa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%20DE%20CONTABILIDAD_NE/Definiciones%20Contables/EEFF/2020/12-%20Diciembre%202020/DIVERSOS/EEFF%20SUBSIDIARIAS%20AUDITADOS/VALORES%20BANISTMO/VALORES%20BANISTMO/Interino/C000%20Valores%20Banistmo-DIC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mv\Portafolio%202007\Port.consol%20Panama%202007\Portafolio%20Consolidado%200807%20prue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Consolidado smv"/>
      <sheetName val="Estado de situación financiera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Hoja2"/>
      <sheetName val="compras y ventas"/>
      <sheetName val="Anexo-22"/>
      <sheetName val="Anexo 37"/>
      <sheetName val="Anexo 27"/>
      <sheetName val="Hoja1"/>
      <sheetName val="mayor jun2016"/>
      <sheetName val="MOV.INVER"/>
    </sheetNames>
    <sheetDataSet>
      <sheetData sheetId="0"/>
      <sheetData sheetId="1"/>
      <sheetData sheetId="2"/>
      <sheetData sheetId="3">
        <row r="16">
          <cell r="J16">
            <v>1476984</v>
          </cell>
        </row>
        <row r="23">
          <cell r="J23">
            <v>408992</v>
          </cell>
        </row>
        <row r="26">
          <cell r="J26">
            <v>83525</v>
          </cell>
        </row>
        <row r="27">
          <cell r="J27">
            <v>231.34</v>
          </cell>
        </row>
        <row r="29">
          <cell r="J29">
            <v>-1264</v>
          </cell>
        </row>
        <row r="31">
          <cell r="J31">
            <v>985499.65999999992</v>
          </cell>
        </row>
        <row r="36">
          <cell r="J36">
            <v>451391</v>
          </cell>
        </row>
        <row r="37">
          <cell r="J37">
            <v>109407</v>
          </cell>
        </row>
        <row r="39">
          <cell r="J39">
            <v>-1392109</v>
          </cell>
        </row>
        <row r="40">
          <cell r="J40">
            <v>-831311</v>
          </cell>
        </row>
        <row r="43">
          <cell r="J43">
            <v>154188.65999999992</v>
          </cell>
        </row>
        <row r="46">
          <cell r="B46" t="str">
            <v>Salarios y otros costos del personal</v>
          </cell>
          <cell r="J46">
            <v>664590</v>
          </cell>
        </row>
        <row r="47">
          <cell r="B47" t="str">
            <v>Mantenimiento y aseo</v>
          </cell>
          <cell r="J47">
            <v>16000</v>
          </cell>
        </row>
        <row r="48">
          <cell r="B48" t="str">
            <v>Alquileres</v>
          </cell>
          <cell r="J48">
            <v>51909</v>
          </cell>
        </row>
        <row r="49">
          <cell r="B49" t="str">
            <v>Impuestos varios</v>
          </cell>
          <cell r="J49">
            <v>63153</v>
          </cell>
        </row>
        <row r="50">
          <cell r="B50" t="str">
            <v>Depreciación y amortización</v>
          </cell>
          <cell r="J50">
            <v>8050</v>
          </cell>
        </row>
        <row r="51">
          <cell r="B51" t="str">
            <v>Honorarios y servicios profesionales</v>
          </cell>
          <cell r="J51">
            <v>18635</v>
          </cell>
        </row>
        <row r="52">
          <cell r="B52" t="str">
            <v>Licencia comercial</v>
          </cell>
          <cell r="J52">
            <v>15000</v>
          </cell>
        </row>
        <row r="53">
          <cell r="B53" t="str">
            <v>Comunicaciones y servicios públicos</v>
          </cell>
          <cell r="J53">
            <v>1975</v>
          </cell>
        </row>
        <row r="54">
          <cell r="B54" t="str">
            <v>Otros gastos</v>
          </cell>
          <cell r="J54">
            <v>154781</v>
          </cell>
        </row>
        <row r="55">
          <cell r="J55">
            <v>994093</v>
          </cell>
        </row>
        <row r="56">
          <cell r="J56">
            <v>-839904.34000000008</v>
          </cell>
        </row>
        <row r="57">
          <cell r="J57">
            <v>47011</v>
          </cell>
        </row>
        <row r="58">
          <cell r="J58">
            <v>-886915.34000000008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Consolidado smv"/>
      <sheetName val="Estado de situación financiera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Anexo-22"/>
      <sheetName val="Anexo 37"/>
      <sheetName val="Hoja1"/>
      <sheetName val="compras y ventas"/>
      <sheetName val="MOV.INVER"/>
      <sheetName val="Anexo 27"/>
      <sheetName val="Hoja2"/>
    </sheetNames>
    <sheetDataSet>
      <sheetData sheetId="0"/>
      <sheetData sheetId="1" refreshError="1"/>
      <sheetData sheetId="2"/>
      <sheetData sheetId="3"/>
      <sheetData sheetId="4">
        <row r="17">
          <cell r="AB17">
            <v>1565912</v>
          </cell>
        </row>
        <row r="18">
          <cell r="AB18">
            <v>450972</v>
          </cell>
        </row>
        <row r="20">
          <cell r="AB20">
            <v>1227</v>
          </cell>
        </row>
        <row r="21">
          <cell r="AB21">
            <v>10</v>
          </cell>
        </row>
        <row r="22">
          <cell r="AB22">
            <v>3809</v>
          </cell>
        </row>
        <row r="27">
          <cell r="AB27">
            <v>288235</v>
          </cell>
        </row>
        <row r="28">
          <cell r="AB28">
            <v>124993</v>
          </cell>
        </row>
        <row r="30">
          <cell r="AB30">
            <v>398479</v>
          </cell>
        </row>
        <row r="35">
          <cell r="AB35">
            <v>503583</v>
          </cell>
        </row>
        <row r="36">
          <cell r="AB36">
            <v>9746</v>
          </cell>
        </row>
        <row r="37">
          <cell r="AB37">
            <v>15000</v>
          </cell>
        </row>
        <row r="38">
          <cell r="AB38">
            <v>31404</v>
          </cell>
        </row>
        <row r="39">
          <cell r="AB39">
            <v>18351</v>
          </cell>
        </row>
        <row r="40">
          <cell r="AB40">
            <v>51909</v>
          </cell>
        </row>
        <row r="41">
          <cell r="AB41">
            <v>24825</v>
          </cell>
        </row>
        <row r="42">
          <cell r="AB42">
            <v>3324</v>
          </cell>
        </row>
        <row r="43">
          <cell r="AB43">
            <v>169933</v>
          </cell>
        </row>
        <row r="49">
          <cell r="AB49">
            <v>47995</v>
          </cell>
        </row>
        <row r="60">
          <cell r="AB60">
            <v>1375605</v>
          </cell>
        </row>
        <row r="61">
          <cell r="AB61">
            <v>376600</v>
          </cell>
        </row>
        <row r="63">
          <cell r="AB63">
            <v>83.539999999999964</v>
          </cell>
        </row>
        <row r="64">
          <cell r="AB64">
            <v>378.54999999999995</v>
          </cell>
        </row>
        <row r="65">
          <cell r="AB65">
            <v>7278</v>
          </cell>
        </row>
        <row r="67">
          <cell r="V67">
            <v>0</v>
          </cell>
        </row>
        <row r="70">
          <cell r="AB70">
            <v>291896</v>
          </cell>
        </row>
        <row r="71">
          <cell r="AB71">
            <v>107246</v>
          </cell>
        </row>
        <row r="73">
          <cell r="AB73">
            <v>272619</v>
          </cell>
        </row>
        <row r="78">
          <cell r="AB78">
            <v>643818</v>
          </cell>
        </row>
        <row r="79">
          <cell r="AB79">
            <v>11271</v>
          </cell>
        </row>
        <row r="80">
          <cell r="AB80">
            <v>15000</v>
          </cell>
        </row>
        <row r="81">
          <cell r="AB81">
            <v>35039</v>
          </cell>
        </row>
        <row r="82">
          <cell r="AB82">
            <v>86666</v>
          </cell>
        </row>
        <row r="83">
          <cell r="AB83">
            <v>59703</v>
          </cell>
        </row>
        <row r="84">
          <cell r="AB84">
            <v>7990</v>
          </cell>
        </row>
        <row r="85">
          <cell r="AB85">
            <v>1454</v>
          </cell>
        </row>
        <row r="86">
          <cell r="AB86">
            <v>166203</v>
          </cell>
        </row>
        <row r="92">
          <cell r="AB92">
            <v>43035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K10">
            <v>0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K11">
            <v>0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K14">
            <v>0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K18">
            <v>0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57FC9-08EF-473C-AC69-CA6706D09F02}">
  <sheetPr>
    <tabColor rgb="FF00B050"/>
    <pageSetUpPr autoPageBreaks="0"/>
  </sheetPr>
  <dimension ref="A1:X67"/>
  <sheetViews>
    <sheetView showGridLines="0" tabSelected="1" view="pageBreakPreview" zoomScaleNormal="100" zoomScaleSheetLayoutView="100" workbookViewId="0">
      <selection activeCell="N6" sqref="N6"/>
    </sheetView>
  </sheetViews>
  <sheetFormatPr baseColWidth="10" defaultColWidth="10.7109375" defaultRowHeight="15.75"/>
  <cols>
    <col min="1" max="1" width="1.5703125" style="12" customWidth="1"/>
    <col min="2" max="2" width="1.85546875" style="12" customWidth="1"/>
    <col min="3" max="3" width="2" style="12" customWidth="1"/>
    <col min="4" max="4" width="1.7109375" style="12" customWidth="1"/>
    <col min="5" max="5" width="4.5703125" style="12" customWidth="1"/>
    <col min="6" max="6" width="6" style="12" customWidth="1"/>
    <col min="7" max="7" width="32.5703125" style="12" customWidth="1"/>
    <col min="8" max="8" width="15.28515625" style="13" bestFit="1" customWidth="1"/>
    <col min="9" max="9" width="17.42578125" style="12" customWidth="1"/>
    <col min="10" max="10" width="2.28515625" style="14" customWidth="1"/>
    <col min="11" max="11" width="16" style="59" customWidth="1"/>
    <col min="12" max="12" width="10.7109375" style="12" customWidth="1"/>
    <col min="13" max="13" width="15.28515625" style="12" customWidth="1"/>
    <col min="14" max="14" width="11.5703125" style="12" customWidth="1"/>
    <col min="15" max="15" width="12.7109375" style="12" customWidth="1"/>
    <col min="16" max="17" width="10.7109375" style="12" customWidth="1"/>
    <col min="18" max="21" width="10.7109375" style="12"/>
    <col min="22" max="22" width="14.42578125" style="12" bestFit="1" customWidth="1"/>
    <col min="23" max="23" width="12.28515625" style="12" bestFit="1" customWidth="1"/>
    <col min="24" max="16384" width="10.7109375" style="12"/>
  </cols>
  <sheetData>
    <row r="1" spans="1:23" s="6" customFormat="1" ht="18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</row>
    <row r="2" spans="1:23" s="8" customFormat="1" ht="15" customHeight="1">
      <c r="A2" s="7" t="s">
        <v>1</v>
      </c>
      <c r="H2" s="9"/>
      <c r="J2" s="10"/>
    </row>
    <row r="3" spans="1:23" ht="18.75">
      <c r="A3" s="11"/>
      <c r="K3" s="12"/>
    </row>
    <row r="4" spans="1:23" ht="18.75">
      <c r="A4" s="15" t="s">
        <v>2</v>
      </c>
      <c r="B4" s="16"/>
      <c r="C4" s="14"/>
      <c r="D4" s="14"/>
      <c r="E4" s="14"/>
      <c r="F4" s="14"/>
      <c r="G4" s="14"/>
      <c r="H4" s="17"/>
      <c r="I4" s="14"/>
      <c r="K4" s="14"/>
    </row>
    <row r="5" spans="1:23" s="21" customFormat="1" ht="18.75">
      <c r="A5" s="15" t="s">
        <v>3</v>
      </c>
      <c r="B5" s="18"/>
      <c r="C5" s="19"/>
      <c r="D5" s="19"/>
      <c r="E5" s="19"/>
      <c r="F5" s="19"/>
      <c r="G5" s="19"/>
      <c r="H5" s="20"/>
      <c r="I5" s="19"/>
      <c r="J5" s="19"/>
      <c r="K5" s="19"/>
    </row>
    <row r="6" spans="1:23" s="19" customFormat="1" ht="18.75">
      <c r="A6" s="22" t="s">
        <v>4</v>
      </c>
      <c r="B6" s="23"/>
      <c r="C6" s="24"/>
      <c r="D6" s="24"/>
      <c r="E6" s="24"/>
      <c r="F6" s="24"/>
      <c r="G6" s="24"/>
      <c r="H6" s="25"/>
      <c r="I6" s="24"/>
      <c r="J6" s="24"/>
      <c r="K6" s="24"/>
    </row>
    <row r="7" spans="1:23" s="14" customFormat="1">
      <c r="A7" s="26"/>
      <c r="H7" s="17"/>
    </row>
    <row r="8" spans="1:23" s="14" customFormat="1" hidden="1">
      <c r="A8" s="26"/>
      <c r="H8" s="17"/>
      <c r="I8" s="27" t="s">
        <v>5</v>
      </c>
      <c r="J8" s="27"/>
      <c r="K8" s="27" t="s">
        <v>5</v>
      </c>
    </row>
    <row r="9" spans="1:23" s="14" customFormat="1">
      <c r="A9" s="26"/>
      <c r="H9" s="20" t="s">
        <v>6</v>
      </c>
      <c r="I9" s="28">
        <v>2020</v>
      </c>
      <c r="J9" s="29"/>
      <c r="K9" s="28">
        <v>2019</v>
      </c>
    </row>
    <row r="10" spans="1:23" s="14" customFormat="1">
      <c r="A10" s="26"/>
      <c r="H10" s="20"/>
      <c r="I10" s="28" t="s">
        <v>7</v>
      </c>
      <c r="J10" s="29"/>
      <c r="K10" s="28" t="s">
        <v>8</v>
      </c>
    </row>
    <row r="11" spans="1:23" ht="14.25" customHeight="1">
      <c r="A11" s="21" t="s">
        <v>9</v>
      </c>
      <c r="B11" s="14"/>
      <c r="C11" s="14"/>
      <c r="D11" s="14"/>
      <c r="E11" s="14"/>
      <c r="F11" s="14"/>
      <c r="G11" s="14"/>
      <c r="H11" s="30"/>
      <c r="I11" s="31"/>
      <c r="J11" s="30"/>
      <c r="K11" s="31"/>
    </row>
    <row r="12" spans="1:23" ht="14.25" customHeight="1">
      <c r="A12" s="12" t="s">
        <v>10</v>
      </c>
      <c r="B12" s="14"/>
      <c r="C12" s="14"/>
      <c r="D12" s="14"/>
      <c r="E12" s="14"/>
      <c r="F12" s="14"/>
      <c r="G12" s="14"/>
      <c r="H12" s="32"/>
      <c r="I12" s="33"/>
      <c r="J12" s="30"/>
      <c r="K12" s="31"/>
    </row>
    <row r="13" spans="1:23" ht="14.25" customHeight="1">
      <c r="B13" s="12" t="s">
        <v>11</v>
      </c>
      <c r="H13" s="12"/>
      <c r="I13" s="34">
        <v>12779787</v>
      </c>
      <c r="J13" s="34"/>
      <c r="K13" s="34">
        <v>2919394</v>
      </c>
      <c r="V13" s="35">
        <f>K13-I13</f>
        <v>-9860393</v>
      </c>
    </row>
    <row r="14" spans="1:23" ht="14.25" customHeight="1">
      <c r="B14" s="12" t="s">
        <v>12</v>
      </c>
      <c r="H14" s="12"/>
      <c r="I14" s="34">
        <v>17895660</v>
      </c>
      <c r="J14" s="34"/>
      <c r="K14" s="36">
        <v>12289049</v>
      </c>
      <c r="M14" s="37"/>
      <c r="V14" s="35">
        <f>K14-I14</f>
        <v>-5606611</v>
      </c>
    </row>
    <row r="15" spans="1:23">
      <c r="A15" s="12" t="s">
        <v>13</v>
      </c>
      <c r="H15" s="13" t="s">
        <v>14</v>
      </c>
      <c r="I15" s="38">
        <v>30675447</v>
      </c>
      <c r="J15" s="34"/>
      <c r="K15" s="38">
        <v>15208443</v>
      </c>
    </row>
    <row r="16" spans="1:23" ht="14.25" customHeight="1">
      <c r="A16" s="14"/>
      <c r="B16" s="14"/>
      <c r="C16" s="14"/>
      <c r="D16" s="14"/>
      <c r="E16" s="14"/>
      <c r="F16" s="14"/>
      <c r="G16" s="14"/>
      <c r="H16" s="17"/>
      <c r="I16" s="39"/>
      <c r="J16" s="39"/>
      <c r="K16" s="39"/>
      <c r="W16" s="35"/>
    </row>
    <row r="17" spans="1:24" ht="14.25" customHeight="1">
      <c r="A17" s="12" t="s">
        <v>15</v>
      </c>
      <c r="B17" s="14"/>
      <c r="C17" s="14"/>
      <c r="D17" s="14"/>
      <c r="E17" s="14"/>
      <c r="F17" s="14"/>
      <c r="G17" s="14"/>
      <c r="H17" s="17"/>
      <c r="I17" s="39"/>
      <c r="J17" s="39"/>
      <c r="K17" s="39"/>
      <c r="V17" s="40"/>
    </row>
    <row r="18" spans="1:24" ht="14.25" customHeight="1">
      <c r="A18" s="14"/>
      <c r="B18" s="14" t="s">
        <v>16</v>
      </c>
      <c r="C18" s="14"/>
      <c r="D18" s="14"/>
      <c r="E18" s="14"/>
      <c r="F18" s="14"/>
      <c r="G18" s="14"/>
      <c r="H18" s="17"/>
      <c r="I18" s="39"/>
      <c r="J18" s="39"/>
      <c r="K18" s="39"/>
      <c r="V18" s="40"/>
    </row>
    <row r="19" spans="1:24" ht="14.25" customHeight="1">
      <c r="A19" s="14"/>
      <c r="B19" s="14"/>
      <c r="C19" s="14" t="s">
        <v>17</v>
      </c>
      <c r="D19" s="14"/>
      <c r="E19" s="14"/>
      <c r="F19" s="14"/>
      <c r="G19" s="14"/>
      <c r="H19" s="17" t="s">
        <v>18</v>
      </c>
      <c r="I19" s="34">
        <v>12153759</v>
      </c>
      <c r="J19" s="34"/>
      <c r="K19" s="34">
        <v>24902668</v>
      </c>
      <c r="P19" s="41"/>
      <c r="S19" s="41"/>
      <c r="T19" s="41"/>
      <c r="U19" s="41"/>
      <c r="V19" s="35">
        <f>K19-I19</f>
        <v>12748909</v>
      </c>
    </row>
    <row r="20" spans="1:24" ht="14.25" customHeight="1">
      <c r="A20" s="14"/>
      <c r="B20" s="14" t="s">
        <v>19</v>
      </c>
      <c r="C20" s="14"/>
      <c r="D20" s="14"/>
      <c r="E20" s="14"/>
      <c r="F20" s="14"/>
      <c r="G20" s="14"/>
      <c r="H20" s="17"/>
      <c r="I20" s="34"/>
      <c r="J20" s="34"/>
      <c r="K20" s="34"/>
      <c r="P20" s="41"/>
      <c r="S20" s="41"/>
      <c r="T20" s="41"/>
      <c r="U20" s="41"/>
      <c r="V20" s="35"/>
    </row>
    <row r="21" spans="1:24" ht="14.25" customHeight="1">
      <c r="A21" s="14"/>
      <c r="B21" s="14"/>
      <c r="C21" s="14" t="s">
        <v>20</v>
      </c>
      <c r="D21" s="14"/>
      <c r="E21" s="14"/>
      <c r="F21" s="14"/>
      <c r="G21" s="14"/>
      <c r="H21" s="17" t="s">
        <v>18</v>
      </c>
      <c r="I21" s="36">
        <v>198550</v>
      </c>
      <c r="J21" s="34"/>
      <c r="K21" s="36">
        <v>195150</v>
      </c>
      <c r="L21" s="41"/>
      <c r="V21" s="40"/>
    </row>
    <row r="22" spans="1:24">
      <c r="E22" s="14"/>
      <c r="F22" s="14"/>
      <c r="G22" s="14"/>
      <c r="H22" s="17">
        <v>19</v>
      </c>
      <c r="I22" s="38">
        <v>12352309</v>
      </c>
      <c r="J22" s="34"/>
      <c r="K22" s="38">
        <v>25097818</v>
      </c>
      <c r="V22" s="40"/>
      <c r="W22" s="12">
        <v>241230</v>
      </c>
      <c r="X22" s="35"/>
    </row>
    <row r="23" spans="1:24" ht="14.25" customHeight="1">
      <c r="A23" s="14"/>
      <c r="B23" s="14"/>
      <c r="C23" s="14"/>
      <c r="D23" s="14"/>
      <c r="E23" s="14"/>
      <c r="F23" s="14"/>
      <c r="G23" s="14"/>
      <c r="H23" s="17"/>
      <c r="I23" s="39"/>
      <c r="J23" s="39"/>
      <c r="K23" s="39"/>
    </row>
    <row r="24" spans="1:24" ht="14.25" hidden="1" customHeight="1">
      <c r="A24" s="12" t="s">
        <v>21</v>
      </c>
      <c r="H24" s="17" t="s">
        <v>22</v>
      </c>
      <c r="I24" s="34">
        <v>0</v>
      </c>
      <c r="J24" s="34"/>
      <c r="K24" s="34">
        <v>0</v>
      </c>
    </row>
    <row r="25" spans="1:24" ht="14.25" customHeight="1">
      <c r="A25" s="12" t="s">
        <v>23</v>
      </c>
      <c r="H25" s="13" t="s">
        <v>24</v>
      </c>
      <c r="I25" s="34">
        <v>11381</v>
      </c>
      <c r="J25" s="34"/>
      <c r="K25" s="34">
        <v>35094</v>
      </c>
      <c r="V25" s="35">
        <f>K25-I25</f>
        <v>23713</v>
      </c>
    </row>
    <row r="26" spans="1:24" ht="14.25" customHeight="1">
      <c r="A26" s="12" t="s">
        <v>25</v>
      </c>
      <c r="D26" s="42"/>
      <c r="E26" s="42"/>
      <c r="F26" s="42"/>
      <c r="G26" s="42"/>
      <c r="H26" s="17" t="s">
        <v>26</v>
      </c>
      <c r="I26" s="43">
        <v>474494</v>
      </c>
      <c r="J26" s="43"/>
      <c r="K26" s="43">
        <v>511985</v>
      </c>
      <c r="L26" s="42"/>
      <c r="M26" s="42"/>
      <c r="N26" s="42"/>
      <c r="O26" s="42"/>
      <c r="P26" s="42"/>
      <c r="S26" s="42"/>
      <c r="T26" s="42"/>
      <c r="U26" s="42"/>
      <c r="V26" s="44">
        <f>K26-I26</f>
        <v>37491</v>
      </c>
      <c r="W26" s="42"/>
    </row>
    <row r="27" spans="1:24" ht="14.25" customHeight="1">
      <c r="A27" s="14" t="s">
        <v>27</v>
      </c>
      <c r="C27" s="14"/>
      <c r="D27" s="14"/>
      <c r="E27" s="14"/>
      <c r="F27" s="14"/>
      <c r="G27" s="14"/>
      <c r="H27" s="17" t="s">
        <v>28</v>
      </c>
      <c r="I27" s="34">
        <v>3302</v>
      </c>
      <c r="J27" s="34"/>
      <c r="K27" s="45">
        <v>4394</v>
      </c>
      <c r="V27" s="35"/>
    </row>
    <row r="28" spans="1:24" ht="14.25" customHeight="1">
      <c r="A28" s="14" t="s">
        <v>29</v>
      </c>
      <c r="C28" s="14"/>
      <c r="D28" s="14"/>
      <c r="E28" s="14"/>
      <c r="F28" s="14"/>
      <c r="G28" s="14"/>
      <c r="H28" s="17" t="s">
        <v>30</v>
      </c>
      <c r="I28" s="34">
        <v>1671873</v>
      </c>
      <c r="J28" s="34"/>
      <c r="K28" s="34">
        <v>898208</v>
      </c>
      <c r="V28" s="35">
        <f>K28-I28</f>
        <v>-773665</v>
      </c>
    </row>
    <row r="29" spans="1:24" ht="16.5" thickBot="1">
      <c r="A29" s="14" t="s">
        <v>31</v>
      </c>
      <c r="F29" s="14"/>
      <c r="G29" s="14"/>
      <c r="H29" s="17"/>
      <c r="I29" s="46">
        <v>45188806</v>
      </c>
      <c r="J29" s="34"/>
      <c r="K29" s="46">
        <v>41755942</v>
      </c>
      <c r="M29" s="35"/>
      <c r="N29" s="35"/>
      <c r="O29" s="41"/>
      <c r="V29" s="35"/>
    </row>
    <row r="30" spans="1:24" ht="14.25" customHeight="1" thickTop="1">
      <c r="B30" s="14"/>
      <c r="C30" s="14"/>
      <c r="D30" s="14"/>
      <c r="E30" s="14"/>
      <c r="F30" s="14"/>
      <c r="G30" s="47"/>
      <c r="H30" s="48"/>
      <c r="I30" s="39"/>
      <c r="J30" s="39"/>
      <c r="K30" s="39"/>
      <c r="L30" s="41"/>
      <c r="M30" s="41"/>
      <c r="N30" s="35"/>
      <c r="X30" s="35"/>
    </row>
    <row r="31" spans="1:24" ht="14.25" customHeight="1">
      <c r="A31" s="21" t="s">
        <v>32</v>
      </c>
      <c r="B31" s="14"/>
      <c r="C31" s="14"/>
      <c r="D31" s="14"/>
      <c r="E31" s="21"/>
      <c r="F31" s="14"/>
      <c r="G31" s="14"/>
      <c r="H31" s="17"/>
      <c r="I31" s="39"/>
      <c r="J31" s="39"/>
      <c r="K31" s="39"/>
      <c r="V31" s="35"/>
    </row>
    <row r="32" spans="1:24" ht="14.25" customHeight="1">
      <c r="A32" s="12" t="s">
        <v>33</v>
      </c>
      <c r="B32" s="14"/>
      <c r="C32" s="14"/>
      <c r="D32" s="14"/>
      <c r="E32" s="21"/>
      <c r="F32" s="14"/>
      <c r="G32" s="14"/>
      <c r="H32" s="17"/>
      <c r="I32" s="39"/>
      <c r="J32" s="39"/>
      <c r="K32" s="39"/>
    </row>
    <row r="33" spans="1:22" ht="14.25" customHeight="1">
      <c r="A33" s="49" t="s">
        <v>34</v>
      </c>
      <c r="B33" s="50"/>
      <c r="D33" s="51"/>
      <c r="E33" s="51"/>
      <c r="F33" s="50"/>
      <c r="H33" s="17" t="s">
        <v>35</v>
      </c>
      <c r="I33" s="34">
        <v>52591</v>
      </c>
      <c r="J33" s="34"/>
      <c r="K33" s="52">
        <v>0</v>
      </c>
      <c r="V33" s="35">
        <f>K33-I33</f>
        <v>-52591</v>
      </c>
    </row>
    <row r="34" spans="1:22" ht="14.25" customHeight="1">
      <c r="A34" s="49" t="s">
        <v>36</v>
      </c>
      <c r="B34" s="50"/>
      <c r="D34" s="51"/>
      <c r="E34" s="51"/>
      <c r="F34" s="50"/>
      <c r="H34" s="17" t="s">
        <v>37</v>
      </c>
      <c r="I34" s="52">
        <v>0</v>
      </c>
      <c r="J34" s="34"/>
      <c r="K34" s="34">
        <v>13670</v>
      </c>
      <c r="V34" s="35"/>
    </row>
    <row r="35" spans="1:22" ht="14.25" customHeight="1">
      <c r="A35" s="12" t="s">
        <v>38</v>
      </c>
      <c r="H35" s="17" t="s">
        <v>39</v>
      </c>
      <c r="I35" s="34">
        <v>132390</v>
      </c>
      <c r="J35" s="34"/>
      <c r="K35" s="34">
        <v>86232</v>
      </c>
      <c r="V35" s="35">
        <f>K35-I35</f>
        <v>-46158</v>
      </c>
    </row>
    <row r="36" spans="1:22" ht="14.25" customHeight="1">
      <c r="A36" s="49" t="s">
        <v>40</v>
      </c>
      <c r="B36" s="50"/>
      <c r="D36" s="51"/>
      <c r="E36" s="51"/>
      <c r="F36" s="50"/>
      <c r="H36" s="17" t="s">
        <v>41</v>
      </c>
      <c r="I36" s="34">
        <v>9713534</v>
      </c>
      <c r="J36" s="34"/>
      <c r="K36" s="34">
        <v>9365256</v>
      </c>
      <c r="O36" s="35"/>
      <c r="V36" s="35">
        <f>K36-I36</f>
        <v>-348278</v>
      </c>
    </row>
    <row r="37" spans="1:22">
      <c r="A37" s="53" t="s">
        <v>42</v>
      </c>
      <c r="B37" s="14"/>
      <c r="I37" s="38">
        <v>9898515</v>
      </c>
      <c r="J37" s="34"/>
      <c r="K37" s="38">
        <v>9465158</v>
      </c>
      <c r="O37" s="41"/>
      <c r="V37" s="35">
        <f>K37-I37</f>
        <v>-433357</v>
      </c>
    </row>
    <row r="38" spans="1:22" ht="12.75" customHeight="1">
      <c r="A38" s="19"/>
      <c r="H38" s="12"/>
      <c r="I38" s="39"/>
      <c r="J38" s="39"/>
      <c r="K38" s="39"/>
      <c r="M38" s="35"/>
    </row>
    <row r="39" spans="1:22" ht="14.25" customHeight="1">
      <c r="A39" s="12" t="s">
        <v>43</v>
      </c>
      <c r="B39" s="21"/>
      <c r="C39" s="21"/>
      <c r="D39" s="21"/>
      <c r="E39" s="21"/>
      <c r="F39" s="21"/>
      <c r="H39" s="12"/>
      <c r="I39" s="39"/>
      <c r="J39" s="39"/>
      <c r="K39" s="39"/>
    </row>
    <row r="40" spans="1:22" ht="14.25" customHeight="1">
      <c r="A40" s="12" t="s">
        <v>44</v>
      </c>
      <c r="H40" s="17" t="s">
        <v>45</v>
      </c>
      <c r="I40" s="34">
        <v>150000</v>
      </c>
      <c r="J40" s="34"/>
      <c r="K40" s="34">
        <v>150000</v>
      </c>
    </row>
    <row r="41" spans="1:22" ht="14.25" customHeight="1">
      <c r="A41" s="12" t="s">
        <v>46</v>
      </c>
      <c r="H41" s="17">
        <v>22</v>
      </c>
      <c r="I41" s="34">
        <v>2089458</v>
      </c>
      <c r="J41" s="34"/>
      <c r="K41" s="34">
        <v>2089458</v>
      </c>
    </row>
    <row r="42" spans="1:22" ht="14.25" customHeight="1">
      <c r="A42" s="12" t="s">
        <v>47</v>
      </c>
      <c r="H42" s="17">
        <v>22</v>
      </c>
      <c r="I42" s="45">
        <v>2861</v>
      </c>
      <c r="J42" s="45"/>
      <c r="K42" s="45">
        <v>-37580</v>
      </c>
    </row>
    <row r="43" spans="1:22" ht="14.25" hidden="1" customHeight="1">
      <c r="A43" s="14" t="s">
        <v>48</v>
      </c>
      <c r="H43" s="17">
        <v>22</v>
      </c>
      <c r="I43" s="45"/>
      <c r="J43" s="45"/>
      <c r="K43" s="45"/>
      <c r="L43" s="35"/>
      <c r="V43" s="35">
        <f>K43-I43</f>
        <v>0</v>
      </c>
    </row>
    <row r="44" spans="1:22" ht="14.25" customHeight="1">
      <c r="A44" s="12" t="s">
        <v>49</v>
      </c>
      <c r="H44" s="17">
        <v>22</v>
      </c>
      <c r="I44" s="34">
        <v>136496</v>
      </c>
      <c r="J44" s="45"/>
      <c r="K44" s="45">
        <v>133096</v>
      </c>
      <c r="L44" s="35"/>
      <c r="V44" s="35"/>
    </row>
    <row r="45" spans="1:22" ht="14.25" customHeight="1">
      <c r="A45" s="12" t="s">
        <v>50</v>
      </c>
      <c r="H45" s="17">
        <v>22</v>
      </c>
      <c r="I45" s="36">
        <v>32911476</v>
      </c>
      <c r="J45" s="39"/>
      <c r="K45" s="36">
        <v>29955810</v>
      </c>
    </row>
    <row r="46" spans="1:22">
      <c r="A46" s="53" t="s">
        <v>51</v>
      </c>
      <c r="B46" s="14"/>
      <c r="H46" s="17"/>
      <c r="I46" s="36">
        <v>35290291</v>
      </c>
      <c r="J46" s="39"/>
      <c r="K46" s="36">
        <v>32290784</v>
      </c>
    </row>
    <row r="47" spans="1:22" ht="16.5" thickBot="1">
      <c r="A47" s="14" t="s">
        <v>52</v>
      </c>
      <c r="I47" s="46">
        <v>45188806</v>
      </c>
      <c r="J47" s="39"/>
      <c r="K47" s="46">
        <v>41755942</v>
      </c>
      <c r="M47" s="35"/>
    </row>
    <row r="48" spans="1:22" ht="12.75" customHeight="1" thickTop="1">
      <c r="A48" s="19"/>
      <c r="H48" s="12"/>
      <c r="I48" s="39"/>
      <c r="J48" s="39"/>
      <c r="K48" s="39"/>
    </row>
    <row r="49" spans="1:17" ht="12.75" customHeight="1">
      <c r="A49" s="19"/>
      <c r="H49" s="12"/>
      <c r="I49" s="39"/>
      <c r="J49" s="39"/>
      <c r="K49" s="39"/>
      <c r="M49" s="35"/>
    </row>
    <row r="50" spans="1:17" ht="12.75" customHeight="1">
      <c r="A50" s="14"/>
      <c r="H50" s="12"/>
      <c r="I50" s="39"/>
      <c r="J50" s="39"/>
      <c r="K50" s="47"/>
    </row>
    <row r="51" spans="1:17">
      <c r="A51" s="19"/>
      <c r="H51" s="12"/>
      <c r="I51" s="39"/>
      <c r="J51" s="39"/>
      <c r="K51" s="54"/>
      <c r="M51" s="35"/>
    </row>
    <row r="52" spans="1:17">
      <c r="A52" s="19"/>
      <c r="H52" s="12"/>
      <c r="I52" s="55"/>
      <c r="J52" s="55"/>
      <c r="K52" s="56"/>
      <c r="L52" s="35"/>
      <c r="M52" s="35"/>
    </row>
    <row r="53" spans="1:17">
      <c r="A53" s="19"/>
      <c r="H53" s="12"/>
      <c r="I53" s="57"/>
      <c r="J53" s="39"/>
      <c r="K53" s="54"/>
    </row>
    <row r="54" spans="1:17">
      <c r="A54" s="19"/>
      <c r="H54" s="12"/>
      <c r="I54" s="47"/>
      <c r="J54" s="39"/>
      <c r="K54" s="54"/>
    </row>
    <row r="55" spans="1:17">
      <c r="A55" s="19"/>
      <c r="H55" s="12"/>
      <c r="I55" s="47"/>
      <c r="J55" s="39"/>
      <c r="K55" s="58"/>
    </row>
    <row r="56" spans="1:17">
      <c r="A56" s="19"/>
      <c r="H56" s="12"/>
      <c r="I56" s="39"/>
      <c r="J56" s="39"/>
    </row>
    <row r="57" spans="1:17">
      <c r="A57" s="19"/>
      <c r="H57" s="12"/>
      <c r="I57" s="39"/>
      <c r="J57" s="39"/>
      <c r="Q57" s="37"/>
    </row>
    <row r="58" spans="1:17">
      <c r="K58" s="60"/>
      <c r="L58" s="35"/>
    </row>
    <row r="59" spans="1:17">
      <c r="A59" s="61"/>
      <c r="H59" s="12"/>
      <c r="I59" s="39"/>
      <c r="J59" s="39"/>
      <c r="K59" s="54"/>
    </row>
    <row r="60" spans="1:17">
      <c r="A60" s="61"/>
      <c r="B60" s="62"/>
      <c r="C60" s="62"/>
      <c r="D60" s="62"/>
      <c r="E60" s="62"/>
      <c r="F60" s="62"/>
      <c r="G60" s="61"/>
      <c r="H60" s="63"/>
      <c r="I60" s="64"/>
      <c r="J60" s="65"/>
    </row>
    <row r="61" spans="1:17">
      <c r="A61" s="61"/>
      <c r="B61" s="62"/>
      <c r="C61" s="62"/>
      <c r="D61" s="62"/>
      <c r="E61" s="62"/>
      <c r="F61" s="62"/>
      <c r="G61" s="61"/>
      <c r="H61" s="63"/>
      <c r="I61" s="64"/>
      <c r="J61" s="65"/>
    </row>
    <row r="62" spans="1:17">
      <c r="A62" s="61"/>
      <c r="B62" s="62"/>
      <c r="C62" s="62"/>
      <c r="D62" s="62"/>
      <c r="E62" s="62"/>
      <c r="F62" s="62"/>
      <c r="G62" s="61"/>
      <c r="H62" s="63"/>
      <c r="I62" s="64"/>
      <c r="J62" s="65"/>
    </row>
    <row r="63" spans="1:17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7">
      <c r="H64" s="12"/>
      <c r="J64" s="12"/>
    </row>
    <row r="65" spans="1:11" s="50" customFormat="1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1:11" s="50" customFormat="1">
      <c r="H66" s="69"/>
      <c r="J66" s="70"/>
      <c r="K66" s="71"/>
    </row>
    <row r="67" spans="1:11" s="50" customFormat="1">
      <c r="H67" s="69"/>
      <c r="J67" s="70"/>
      <c r="K67" s="71"/>
    </row>
  </sheetData>
  <mergeCells count="2">
    <mergeCell ref="A63:K63"/>
    <mergeCell ref="A65:K65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>&amp;L
&amp;C&amp;"Times New Roman,Normal"&amp;12Las notas que se adjuntan son parte integral de estos estados financieros consolidados.&amp;"-,Normal"&amp;11
&amp;"Times New Roman,Normal"&amp;12-2-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13CF-823E-4B6A-981C-623225058CC4}">
  <sheetPr>
    <tabColor rgb="FF00B050"/>
  </sheetPr>
  <dimension ref="A1:AL79"/>
  <sheetViews>
    <sheetView showGridLines="0" view="pageBreakPreview" zoomScale="80" zoomScaleNormal="100" zoomScaleSheetLayoutView="80" workbookViewId="0">
      <selection activeCell="H73" sqref="H73"/>
    </sheetView>
  </sheetViews>
  <sheetFormatPr baseColWidth="10" defaultColWidth="5.28515625" defaultRowHeight="15.75"/>
  <cols>
    <col min="1" max="1" width="2.42578125" style="89" customWidth="1"/>
    <col min="2" max="2" width="6" style="89" customWidth="1"/>
    <col min="3" max="3" width="1.42578125" style="89" customWidth="1"/>
    <col min="4" max="4" width="1.85546875" style="89" customWidth="1"/>
    <col min="5" max="5" width="4.5703125" style="89" customWidth="1"/>
    <col min="6" max="6" width="5.28515625" style="89" customWidth="1"/>
    <col min="7" max="7" width="3.85546875" style="89" customWidth="1"/>
    <col min="8" max="8" width="28" style="89" customWidth="1"/>
    <col min="9" max="9" width="11.85546875" style="89" customWidth="1"/>
    <col min="10" max="10" width="14" style="155" customWidth="1"/>
    <col min="11" max="11" width="1.5703125" style="84" customWidth="1"/>
    <col min="12" max="12" width="14" style="89" customWidth="1"/>
    <col min="13" max="13" width="1.85546875" style="84" customWidth="1"/>
    <col min="14" max="14" width="14" style="155" hidden="1" customWidth="1"/>
    <col min="15" max="15" width="1.28515625" style="84" hidden="1" customWidth="1"/>
    <col min="16" max="16" width="14" style="89" hidden="1" customWidth="1"/>
    <col min="17" max="21" width="14" style="89" customWidth="1"/>
    <col min="22" max="22" width="6" style="89" customWidth="1"/>
    <col min="23" max="23" width="15.140625" style="89" bestFit="1" customWidth="1"/>
    <col min="24" max="24" width="10.7109375" style="89" hidden="1" customWidth="1"/>
    <col min="25" max="25" width="4" style="89" customWidth="1"/>
    <col min="26" max="26" width="11.28515625" style="89" bestFit="1" customWidth="1"/>
    <col min="27" max="37" width="10.7109375" style="89" customWidth="1"/>
    <col min="38" max="38" width="17.28515625" style="89" bestFit="1" customWidth="1"/>
    <col min="39" max="254" width="10.7109375" style="89" customWidth="1"/>
    <col min="255" max="255" width="2.42578125" style="89" customWidth="1"/>
    <col min="256" max="256" width="1.7109375" style="89" customWidth="1"/>
    <col min="257" max="257" width="1.42578125" style="89" customWidth="1"/>
    <col min="258" max="258" width="1.85546875" style="89" customWidth="1"/>
    <col min="259" max="259" width="4.5703125" style="89" customWidth="1"/>
    <col min="260" max="16384" width="5.28515625" style="89"/>
  </cols>
  <sheetData>
    <row r="1" spans="1:38" s="6" customFormat="1" ht="19.5" customHeight="1">
      <c r="A1" s="1" t="s">
        <v>0</v>
      </c>
      <c r="B1" s="72"/>
      <c r="C1" s="3"/>
      <c r="D1" s="4"/>
      <c r="E1" s="5"/>
      <c r="F1" s="5"/>
      <c r="H1" s="4"/>
      <c r="I1" s="5"/>
      <c r="J1" s="4"/>
      <c r="K1" s="5"/>
    </row>
    <row r="2" spans="1:38" s="8" customFormat="1" ht="15" customHeight="1">
      <c r="A2" s="7" t="s">
        <v>1</v>
      </c>
      <c r="H2" s="9"/>
      <c r="J2" s="10"/>
    </row>
    <row r="3" spans="1:38" s="12" customFormat="1" ht="20.100000000000001" customHeight="1">
      <c r="A3" s="11"/>
      <c r="H3" s="13"/>
      <c r="J3" s="14"/>
    </row>
    <row r="4" spans="1:38" s="12" customFormat="1" ht="20.100000000000001" customHeight="1">
      <c r="A4" s="15" t="s">
        <v>53</v>
      </c>
      <c r="B4" s="16"/>
      <c r="C4" s="14"/>
      <c r="D4" s="14"/>
      <c r="E4" s="14"/>
      <c r="F4" s="14"/>
      <c r="G4" s="14"/>
      <c r="H4" s="17"/>
      <c r="I4" s="14"/>
      <c r="J4" s="14"/>
      <c r="K4" s="14"/>
    </row>
    <row r="5" spans="1:38" s="21" customFormat="1" ht="20.100000000000001" customHeight="1">
      <c r="A5" s="15" t="s">
        <v>54</v>
      </c>
      <c r="B5" s="18"/>
      <c r="C5" s="19"/>
      <c r="D5" s="19"/>
      <c r="E5" s="19"/>
      <c r="F5" s="19"/>
      <c r="G5" s="19"/>
      <c r="H5" s="20"/>
      <c r="I5" s="19"/>
      <c r="J5" s="19"/>
      <c r="K5" s="19"/>
    </row>
    <row r="6" spans="1:38" s="19" customFormat="1" ht="20.100000000000001" customHeight="1">
      <c r="A6" s="22" t="str">
        <f>+'Estado de situación financiera'!A6</f>
        <v>(Cifras en balboas)</v>
      </c>
      <c r="B6" s="23"/>
      <c r="C6" s="24"/>
      <c r="D6" s="24"/>
      <c r="E6" s="24"/>
      <c r="F6" s="24"/>
      <c r="G6" s="24"/>
      <c r="H6" s="25"/>
      <c r="I6" s="24"/>
      <c r="J6" s="24"/>
      <c r="K6" s="24"/>
      <c r="L6" s="24"/>
      <c r="M6" s="24"/>
      <c r="N6" s="24"/>
      <c r="O6" s="24"/>
      <c r="P6" s="24"/>
    </row>
    <row r="7" spans="1:38" s="76" customFormat="1" ht="18.75">
      <c r="A7" s="73"/>
      <c r="B7" s="74"/>
      <c r="C7" s="74"/>
      <c r="D7" s="74"/>
      <c r="E7" s="74"/>
      <c r="F7" s="74"/>
      <c r="G7" s="74"/>
      <c r="H7" s="75"/>
      <c r="J7" s="77"/>
      <c r="N7" s="77"/>
      <c r="P7" s="78"/>
      <c r="Q7" s="78"/>
      <c r="R7" s="78"/>
      <c r="S7" s="78"/>
      <c r="T7" s="78"/>
      <c r="U7" s="78"/>
    </row>
    <row r="8" spans="1:38" s="76" customFormat="1" hidden="1">
      <c r="A8" s="79"/>
      <c r="H8" s="80"/>
      <c r="J8" s="81" t="s">
        <v>55</v>
      </c>
      <c r="K8" s="81"/>
      <c r="L8" s="81"/>
      <c r="M8" s="82"/>
      <c r="N8" s="81" t="s">
        <v>56</v>
      </c>
      <c r="O8" s="81"/>
      <c r="P8" s="81"/>
      <c r="Q8" s="83"/>
      <c r="R8" s="83"/>
      <c r="S8" s="83"/>
      <c r="T8" s="83"/>
      <c r="U8" s="83"/>
    </row>
    <row r="9" spans="1:38" ht="12.75" customHeight="1">
      <c r="A9" s="79"/>
      <c r="B9" s="84"/>
      <c r="C9" s="84"/>
      <c r="D9" s="84"/>
      <c r="E9" s="84"/>
      <c r="F9" s="84"/>
      <c r="G9" s="84"/>
      <c r="H9" s="84"/>
      <c r="I9" s="85" t="s">
        <v>6</v>
      </c>
      <c r="J9" s="86">
        <v>2020</v>
      </c>
      <c r="K9" s="87"/>
      <c r="L9" s="86">
        <v>2019</v>
      </c>
      <c r="M9" s="88"/>
      <c r="N9" s="86">
        <v>2020</v>
      </c>
      <c r="O9" s="87"/>
      <c r="P9" s="86">
        <v>2019</v>
      </c>
      <c r="Q9" s="86"/>
      <c r="R9" s="86"/>
      <c r="S9" s="86"/>
      <c r="T9" s="86"/>
      <c r="U9" s="86"/>
      <c r="V9" s="85"/>
    </row>
    <row r="10" spans="1:38" hidden="1">
      <c r="A10" s="79"/>
      <c r="B10" s="84"/>
      <c r="C10" s="84"/>
      <c r="D10" s="84"/>
      <c r="E10" s="84"/>
      <c r="F10" s="84"/>
      <c r="G10" s="84"/>
      <c r="H10" s="84"/>
      <c r="I10" s="85"/>
      <c r="J10" s="90"/>
      <c r="K10" s="90"/>
      <c r="L10" s="90"/>
      <c r="M10" s="82"/>
      <c r="N10" s="91"/>
      <c r="O10" s="91"/>
      <c r="P10" s="91"/>
      <c r="Q10" s="92"/>
      <c r="R10" s="92"/>
      <c r="S10" s="92"/>
      <c r="T10" s="92"/>
      <c r="U10" s="92"/>
      <c r="V10" s="85"/>
    </row>
    <row r="11" spans="1:38" ht="4.5" customHeight="1">
      <c r="A11" s="79"/>
      <c r="B11" s="84"/>
      <c r="C11" s="84"/>
      <c r="D11" s="84"/>
      <c r="E11" s="84"/>
      <c r="F11" s="84"/>
      <c r="G11" s="84"/>
      <c r="H11" s="84"/>
      <c r="I11" s="85"/>
      <c r="J11" s="88"/>
      <c r="K11" s="88"/>
      <c r="L11" s="88"/>
      <c r="M11" s="82"/>
      <c r="N11" s="92"/>
      <c r="O11" s="92"/>
      <c r="P11" s="92"/>
      <c r="Q11" s="92"/>
      <c r="R11" s="92"/>
      <c r="S11" s="92"/>
      <c r="T11" s="92"/>
      <c r="U11" s="92"/>
      <c r="V11" s="85"/>
    </row>
    <row r="12" spans="1:38">
      <c r="A12" s="79"/>
      <c r="B12" s="84"/>
      <c r="C12" s="84"/>
      <c r="D12" s="84"/>
      <c r="E12" s="84"/>
      <c r="F12" s="84"/>
      <c r="G12" s="84"/>
      <c r="H12" s="84"/>
      <c r="I12" s="85"/>
      <c r="J12" s="93" t="s">
        <v>7</v>
      </c>
      <c r="K12" s="93"/>
      <c r="L12" s="83" t="s">
        <v>8</v>
      </c>
      <c r="M12" s="93"/>
      <c r="N12" s="93"/>
      <c r="O12" s="93"/>
      <c r="P12" s="93"/>
      <c r="Q12" s="83"/>
      <c r="R12" s="83"/>
      <c r="S12" s="83"/>
      <c r="T12" s="83"/>
      <c r="U12" s="83"/>
      <c r="V12" s="85"/>
    </row>
    <row r="13" spans="1:38">
      <c r="A13" s="79" t="s">
        <v>57</v>
      </c>
      <c r="B13" s="84"/>
      <c r="C13" s="84"/>
      <c r="D13" s="84"/>
      <c r="E13" s="84"/>
      <c r="F13" s="84"/>
      <c r="G13" s="84"/>
      <c r="H13" s="84"/>
      <c r="J13" s="91"/>
      <c r="K13" s="91"/>
      <c r="L13" s="91"/>
      <c r="M13" s="88"/>
      <c r="N13" s="94"/>
      <c r="P13" s="45"/>
      <c r="Q13" s="45"/>
      <c r="R13" s="45"/>
      <c r="S13" s="45"/>
      <c r="T13" s="45"/>
      <c r="U13" s="45"/>
      <c r="V13" s="95"/>
    </row>
    <row r="14" spans="1:38">
      <c r="A14" s="89" t="s">
        <v>58</v>
      </c>
      <c r="J14" s="96"/>
      <c r="L14" s="97"/>
      <c r="M14" s="98"/>
      <c r="N14" s="96"/>
      <c r="P14" s="45"/>
      <c r="Q14" s="45"/>
      <c r="R14" s="45"/>
      <c r="S14" s="45"/>
      <c r="T14" s="45"/>
      <c r="U14" s="45"/>
      <c r="V14" s="97"/>
    </row>
    <row r="15" spans="1:38">
      <c r="B15" s="89" t="s">
        <v>59</v>
      </c>
      <c r="E15" s="99"/>
      <c r="J15" s="89"/>
      <c r="K15" s="89"/>
      <c r="M15" s="100"/>
      <c r="N15" s="94"/>
      <c r="O15" s="101"/>
      <c r="P15" s="45"/>
      <c r="Q15" s="45"/>
      <c r="R15" s="45"/>
      <c r="S15" s="45"/>
      <c r="T15" s="45"/>
      <c r="U15" s="45"/>
      <c r="V15" s="102"/>
      <c r="Y15" s="103"/>
    </row>
    <row r="16" spans="1:38">
      <c r="B16" s="89" t="s">
        <v>60</v>
      </c>
      <c r="I16" s="104" t="s">
        <v>61</v>
      </c>
      <c r="J16" s="105">
        <v>6262099</v>
      </c>
      <c r="K16" s="106"/>
      <c r="L16" s="105">
        <v>5122634</v>
      </c>
      <c r="M16" s="98"/>
      <c r="N16" s="107">
        <f>+'[2]HOJA DE TRABAJO ER'!AB17</f>
        <v>1565912</v>
      </c>
      <c r="P16" s="45">
        <f>ROUND(+'[2]HOJA DE TRABAJO ER'!AB60,0)</f>
        <v>1375605</v>
      </c>
      <c r="Q16" s="45"/>
      <c r="R16" s="45"/>
      <c r="S16" s="45"/>
      <c r="T16" s="45"/>
      <c r="U16" s="45"/>
      <c r="V16" s="97"/>
      <c r="W16" s="103"/>
      <c r="AL16" s="103">
        <v>1181990</v>
      </c>
    </row>
    <row r="17" spans="1:38" ht="15.75" hidden="1" customHeight="1">
      <c r="B17" s="89" t="s">
        <v>62</v>
      </c>
      <c r="C17" s="108"/>
      <c r="D17" s="108"/>
      <c r="I17" s="109" t="s">
        <v>28</v>
      </c>
      <c r="J17" s="105">
        <v>0</v>
      </c>
      <c r="K17" s="106"/>
      <c r="L17" s="105">
        <v>0</v>
      </c>
      <c r="M17" s="105"/>
      <c r="N17" s="107">
        <f>SUM(N16:N16)</f>
        <v>1565912</v>
      </c>
      <c r="O17" s="101"/>
      <c r="P17" s="45">
        <f>SUM(P16:P16)</f>
        <v>1375605</v>
      </c>
      <c r="Q17" s="45"/>
      <c r="R17" s="45"/>
      <c r="S17" s="45"/>
      <c r="T17" s="45"/>
      <c r="U17" s="45"/>
      <c r="V17" s="105"/>
      <c r="W17" s="103"/>
      <c r="AL17" s="103">
        <v>457543</v>
      </c>
    </row>
    <row r="18" spans="1:38" hidden="1">
      <c r="C18" s="108"/>
      <c r="D18" s="108"/>
      <c r="I18" s="109"/>
      <c r="J18" s="105"/>
      <c r="K18" s="106"/>
      <c r="L18" s="105"/>
      <c r="M18" s="105"/>
      <c r="N18" s="107"/>
      <c r="O18" s="101"/>
      <c r="P18" s="45"/>
      <c r="Q18" s="45"/>
      <c r="R18" s="45"/>
      <c r="S18" s="45"/>
      <c r="T18" s="45"/>
      <c r="U18" s="45"/>
      <c r="V18" s="105"/>
      <c r="W18" s="103"/>
      <c r="AL18" s="103">
        <v>451</v>
      </c>
    </row>
    <row r="19" spans="1:38" hidden="1">
      <c r="B19" s="89" t="s">
        <v>63</v>
      </c>
      <c r="I19" s="109">
        <v>22</v>
      </c>
      <c r="J19" s="110" t="s">
        <v>64</v>
      </c>
      <c r="K19" s="106"/>
      <c r="L19" s="111">
        <v>-1254475</v>
      </c>
      <c r="M19" s="100"/>
      <c r="N19" s="107" t="e">
        <f>+'[2]HOJA DE TRABAJO ER'!#REF!</f>
        <v>#REF!</v>
      </c>
      <c r="O19" s="101"/>
      <c r="P19" s="45">
        <f>+'[2]HOJA DE TRABAJO ER'!V67</f>
        <v>0</v>
      </c>
      <c r="Q19" s="45"/>
      <c r="R19" s="45"/>
      <c r="S19" s="45"/>
      <c r="T19" s="45"/>
      <c r="U19" s="45"/>
      <c r="V19" s="112"/>
      <c r="W19" s="103"/>
      <c r="AL19" s="103">
        <v>-47876</v>
      </c>
    </row>
    <row r="20" spans="1:38" hidden="1">
      <c r="B20" s="89" t="s">
        <v>65</v>
      </c>
      <c r="C20" s="108"/>
      <c r="D20" s="108"/>
      <c r="I20" s="109"/>
      <c r="J20" s="89"/>
      <c r="K20" s="89"/>
      <c r="M20" s="105"/>
      <c r="N20" s="107"/>
      <c r="O20" s="101"/>
      <c r="P20" s="107"/>
      <c r="Q20" s="45"/>
      <c r="R20" s="45"/>
      <c r="S20" s="107"/>
      <c r="T20" s="107"/>
      <c r="U20" s="107"/>
      <c r="V20" s="105"/>
      <c r="W20" s="103"/>
      <c r="AL20" s="103">
        <v>771872</v>
      </c>
    </row>
    <row r="21" spans="1:38" hidden="1">
      <c r="B21" s="89" t="s">
        <v>66</v>
      </c>
      <c r="C21" s="108"/>
      <c r="D21" s="108"/>
      <c r="I21" s="109"/>
      <c r="J21" s="105">
        <v>0</v>
      </c>
      <c r="K21" s="106"/>
      <c r="L21" s="105">
        <v>0</v>
      </c>
      <c r="M21" s="105">
        <f>SUM(M19:M19)+M17</f>
        <v>0</v>
      </c>
      <c r="N21" s="107" t="e">
        <f>SUM(N19:N20)</f>
        <v>#REF!</v>
      </c>
      <c r="O21" s="105">
        <f>SUM(O19:O19)+O17</f>
        <v>0</v>
      </c>
      <c r="P21" s="105">
        <f>SUM(P19:P19)+P17</f>
        <v>1375605</v>
      </c>
      <c r="Q21" s="45"/>
      <c r="R21" s="45"/>
      <c r="S21" s="105"/>
      <c r="T21" s="105"/>
      <c r="U21" s="105"/>
      <c r="V21" s="105"/>
      <c r="W21" s="103"/>
      <c r="AL21" s="103">
        <v>0</v>
      </c>
    </row>
    <row r="22" spans="1:38">
      <c r="C22" s="108"/>
      <c r="D22" s="108"/>
      <c r="I22" s="109"/>
      <c r="J22" s="105"/>
      <c r="K22" s="106"/>
      <c r="L22" s="105"/>
      <c r="M22" s="105"/>
      <c r="N22" s="107"/>
      <c r="O22" s="101"/>
      <c r="P22" s="107"/>
      <c r="Q22" s="45"/>
      <c r="R22" s="45"/>
      <c r="S22" s="107"/>
      <c r="T22" s="107"/>
      <c r="U22" s="107"/>
      <c r="V22" s="105"/>
      <c r="W22" s="103"/>
      <c r="AL22" s="103"/>
    </row>
    <row r="23" spans="1:38">
      <c r="A23" s="89" t="s">
        <v>67</v>
      </c>
      <c r="I23" s="109" t="s">
        <v>68</v>
      </c>
      <c r="J23" s="105">
        <v>1816065</v>
      </c>
      <c r="K23" s="106"/>
      <c r="L23" s="45">
        <v>1633924</v>
      </c>
      <c r="M23" s="105"/>
      <c r="N23" s="107">
        <f>+'[2]HOJA DE TRABAJO ER'!AB18</f>
        <v>450972</v>
      </c>
      <c r="O23" s="101"/>
      <c r="P23" s="107">
        <f>ROUND(+'[2]HOJA DE TRABAJO ER'!AB61,0)</f>
        <v>376600</v>
      </c>
      <c r="Q23" s="45"/>
      <c r="R23" s="45"/>
      <c r="S23" s="107"/>
      <c r="T23" s="107"/>
      <c r="U23" s="107"/>
      <c r="V23" s="105"/>
      <c r="W23" s="103"/>
      <c r="AL23" s="103">
        <v>362410</v>
      </c>
    </row>
    <row r="24" spans="1:38" ht="15.75" hidden="1" customHeight="1">
      <c r="C24" s="108"/>
      <c r="D24" s="108"/>
      <c r="I24" s="109"/>
      <c r="J24" s="105"/>
      <c r="K24" s="106"/>
      <c r="L24" s="105"/>
      <c r="M24" s="105"/>
      <c r="N24" s="107"/>
      <c r="O24" s="101"/>
      <c r="P24" s="107"/>
      <c r="Q24" s="45"/>
      <c r="R24" s="45"/>
      <c r="S24" s="107"/>
      <c r="T24" s="107"/>
      <c r="U24" s="107"/>
      <c r="V24" s="105"/>
      <c r="W24" s="103"/>
      <c r="AL24" s="103">
        <v>53484</v>
      </c>
    </row>
    <row r="25" spans="1:38">
      <c r="A25" s="89" t="s">
        <v>69</v>
      </c>
      <c r="C25" s="108"/>
      <c r="D25" s="108"/>
      <c r="I25" s="109"/>
      <c r="J25" s="105"/>
      <c r="K25" s="106"/>
      <c r="L25" s="105"/>
      <c r="M25" s="105"/>
      <c r="N25" s="107"/>
      <c r="O25" s="101"/>
      <c r="P25" s="103"/>
      <c r="Q25" s="45"/>
      <c r="R25" s="45"/>
      <c r="S25" s="103"/>
      <c r="T25" s="103"/>
      <c r="U25" s="103"/>
      <c r="V25" s="105"/>
      <c r="W25" s="103"/>
      <c r="AL25" s="103">
        <v>140356</v>
      </c>
    </row>
    <row r="26" spans="1:38">
      <c r="A26" s="99"/>
      <c r="B26" s="89" t="s">
        <v>34</v>
      </c>
      <c r="C26" s="108"/>
      <c r="D26" s="108"/>
      <c r="I26" s="109" t="s">
        <v>70</v>
      </c>
      <c r="J26" s="105">
        <v>98968</v>
      </c>
      <c r="K26" s="106"/>
      <c r="L26" s="105">
        <v>2305</v>
      </c>
      <c r="M26" s="107"/>
      <c r="N26" s="107">
        <f>+'[2]HOJA DE TRABAJO ER'!AB20</f>
        <v>1227</v>
      </c>
      <c r="O26" s="101"/>
      <c r="P26" s="107">
        <f>ROUND(+'[2]HOJA DE TRABAJO ER'!AB63,0)</f>
        <v>84</v>
      </c>
      <c r="Q26" s="45"/>
      <c r="R26" s="45"/>
      <c r="S26" s="107"/>
      <c r="T26" s="107"/>
      <c r="U26" s="107"/>
      <c r="V26" s="107"/>
      <c r="W26" s="103"/>
      <c r="AL26" s="103">
        <v>211498</v>
      </c>
    </row>
    <row r="27" spans="1:38">
      <c r="A27" s="99"/>
      <c r="B27" s="89" t="s">
        <v>71</v>
      </c>
      <c r="C27" s="108"/>
      <c r="D27" s="108"/>
      <c r="I27" s="109" t="s">
        <v>72</v>
      </c>
      <c r="J27" s="105">
        <v>474.53</v>
      </c>
      <c r="K27" s="106"/>
      <c r="L27" s="107">
        <v>1655</v>
      </c>
      <c r="M27" s="107"/>
      <c r="N27" s="107">
        <f>+'[2]HOJA DE TRABAJO ER'!AB21</f>
        <v>10</v>
      </c>
      <c r="O27" s="101"/>
      <c r="P27" s="107">
        <f>ROUND(+'[2]HOJA DE TRABAJO ER'!AB64,0)-1</f>
        <v>378</v>
      </c>
      <c r="Q27" s="45"/>
      <c r="R27" s="45"/>
      <c r="S27" s="107"/>
      <c r="T27" s="107"/>
      <c r="U27" s="107"/>
      <c r="V27" s="107"/>
      <c r="W27" s="103"/>
      <c r="AL27" s="103"/>
    </row>
    <row r="28" spans="1:38" ht="15" hidden="1" customHeight="1">
      <c r="C28" s="108"/>
      <c r="D28" s="108"/>
      <c r="H28" s="89">
        <v>17</v>
      </c>
      <c r="I28" s="109"/>
      <c r="J28" s="105"/>
      <c r="K28" s="106"/>
      <c r="L28" s="105"/>
      <c r="M28" s="105"/>
      <c r="N28" s="45"/>
      <c r="O28" s="101"/>
      <c r="P28" s="107"/>
      <c r="Q28" s="45"/>
      <c r="R28" s="45"/>
      <c r="S28" s="107"/>
      <c r="T28" s="107"/>
      <c r="U28" s="107"/>
      <c r="V28" s="105"/>
      <c r="W28" s="103"/>
      <c r="AL28" s="103">
        <v>767748</v>
      </c>
    </row>
    <row r="29" spans="1:38">
      <c r="A29" s="89" t="s">
        <v>73</v>
      </c>
      <c r="C29" s="108"/>
      <c r="D29" s="108"/>
      <c r="I29" s="109" t="s">
        <v>74</v>
      </c>
      <c r="J29" s="113">
        <v>-4389</v>
      </c>
      <c r="K29" s="106"/>
      <c r="L29" s="113">
        <v>10908</v>
      </c>
      <c r="M29" s="107"/>
      <c r="N29" s="114">
        <f>+'[2]HOJA DE TRABAJO ER'!AB22</f>
        <v>3809</v>
      </c>
      <c r="O29" s="101"/>
      <c r="P29" s="115">
        <f>ROUND(+'[2]HOJA DE TRABAJO ER'!AB65,0)</f>
        <v>7278</v>
      </c>
      <c r="Q29" s="45"/>
      <c r="R29" s="45"/>
      <c r="S29" s="116"/>
      <c r="T29" s="116"/>
      <c r="U29" s="116"/>
      <c r="V29" s="107"/>
      <c r="W29" s="103"/>
      <c r="AL29" s="103">
        <v>1539620</v>
      </c>
    </row>
    <row r="30" spans="1:38" ht="7.5" hidden="1" customHeight="1">
      <c r="A30" s="99"/>
      <c r="C30" s="108"/>
      <c r="D30" s="108"/>
      <c r="I30" s="109"/>
      <c r="J30" s="105"/>
      <c r="K30" s="106"/>
      <c r="L30" s="105"/>
      <c r="M30" s="107"/>
      <c r="N30" s="107"/>
      <c r="O30" s="101"/>
      <c r="P30" s="78"/>
      <c r="Q30" s="45"/>
      <c r="R30" s="45"/>
      <c r="S30" s="78"/>
      <c r="T30" s="78"/>
      <c r="U30" s="78"/>
      <c r="V30" s="107"/>
      <c r="W30" s="103"/>
      <c r="AL30" s="103"/>
    </row>
    <row r="31" spans="1:38" ht="15.75" customHeight="1">
      <c r="A31" s="89" t="s">
        <v>75</v>
      </c>
      <c r="C31" s="108"/>
      <c r="D31" s="108"/>
      <c r="I31" s="109"/>
      <c r="J31" s="113">
        <v>4350980.47</v>
      </c>
      <c r="K31" s="105"/>
      <c r="L31" s="113">
        <v>3473842</v>
      </c>
      <c r="M31" s="105"/>
      <c r="N31" s="114">
        <f>+N16-N23-N26-N27-N29</f>
        <v>1109894</v>
      </c>
      <c r="O31" s="111"/>
      <c r="P31" s="117">
        <f>+P16-P23-P26-P29-P27</f>
        <v>991265</v>
      </c>
      <c r="Q31" s="45"/>
      <c r="R31" s="45"/>
      <c r="S31" s="118"/>
      <c r="T31" s="118"/>
      <c r="U31" s="118"/>
      <c r="V31" s="105"/>
      <c r="W31" s="103"/>
      <c r="AL31" s="103"/>
    </row>
    <row r="32" spans="1:38">
      <c r="I32" s="109"/>
      <c r="J32" s="94"/>
      <c r="M32" s="105"/>
      <c r="N32" s="94"/>
      <c r="Q32" s="45"/>
      <c r="R32" s="45"/>
      <c r="V32" s="105"/>
      <c r="W32" s="103"/>
      <c r="AL32" s="103">
        <v>518077</v>
      </c>
    </row>
    <row r="33" spans="1:38" ht="7.5" customHeight="1">
      <c r="A33" s="99"/>
      <c r="I33" s="109"/>
      <c r="J33" s="105"/>
      <c r="K33" s="106"/>
      <c r="L33" s="105"/>
      <c r="M33" s="105"/>
      <c r="N33" s="45"/>
      <c r="O33" s="101"/>
      <c r="P33" s="118"/>
      <c r="Q33" s="45"/>
      <c r="R33" s="45"/>
      <c r="S33" s="118"/>
      <c r="T33" s="118"/>
      <c r="U33" s="118"/>
      <c r="V33" s="105"/>
      <c r="W33" s="103"/>
      <c r="AL33" s="103">
        <v>7492</v>
      </c>
    </row>
    <row r="34" spans="1:38">
      <c r="A34" s="89" t="s">
        <v>76</v>
      </c>
      <c r="B34" s="99"/>
      <c r="C34" s="99"/>
      <c r="D34" s="99"/>
      <c r="E34" s="99"/>
      <c r="F34" s="99"/>
      <c r="G34" s="99"/>
      <c r="H34" s="99"/>
      <c r="J34" s="100"/>
      <c r="K34" s="106"/>
      <c r="L34" s="100"/>
      <c r="M34" s="100"/>
      <c r="N34" s="78"/>
      <c r="O34" s="101"/>
      <c r="P34" s="45"/>
      <c r="Q34" s="45"/>
      <c r="R34" s="45"/>
      <c r="S34" s="45"/>
      <c r="T34" s="45"/>
      <c r="U34" s="45"/>
      <c r="V34" s="100"/>
      <c r="W34" s="103"/>
      <c r="AL34" s="103">
        <v>15000</v>
      </c>
    </row>
    <row r="35" spans="1:38" hidden="1">
      <c r="B35" s="89" t="s">
        <v>77</v>
      </c>
      <c r="I35" s="109"/>
      <c r="J35" s="111" t="s">
        <v>64</v>
      </c>
      <c r="K35" s="106"/>
      <c r="L35" s="101" t="s">
        <v>64</v>
      </c>
      <c r="M35" s="100"/>
      <c r="N35" s="45"/>
      <c r="O35" s="101"/>
      <c r="P35" s="45"/>
      <c r="Q35" s="45"/>
      <c r="R35" s="45"/>
      <c r="S35" s="45"/>
      <c r="T35" s="45"/>
      <c r="U35" s="45"/>
      <c r="V35" s="100"/>
      <c r="W35" s="103"/>
      <c r="Z35" s="103"/>
      <c r="AL35" s="103">
        <v>33610.089999999997</v>
      </c>
    </row>
    <row r="36" spans="1:38">
      <c r="B36" s="89" t="s">
        <v>78</v>
      </c>
      <c r="I36" s="109">
        <v>13</v>
      </c>
      <c r="J36" s="119">
        <v>1680825</v>
      </c>
      <c r="K36" s="106"/>
      <c r="L36" s="105">
        <v>1181589</v>
      </c>
      <c r="M36" s="119"/>
      <c r="N36" s="107">
        <f>+'[2]HOJA DE TRABAJO ER'!AB27</f>
        <v>288235</v>
      </c>
      <c r="O36" s="101"/>
      <c r="P36" s="45">
        <f>ROUND('[2]HOJA DE TRABAJO ER'!AB70,0)</f>
        <v>291896</v>
      </c>
      <c r="Q36" s="45"/>
      <c r="R36" s="45"/>
      <c r="S36" s="45"/>
      <c r="T36" s="45"/>
      <c r="U36" s="45"/>
      <c r="V36" s="119"/>
      <c r="W36" s="103"/>
      <c r="AL36" s="103">
        <v>106103</v>
      </c>
    </row>
    <row r="37" spans="1:38">
      <c r="B37" s="89" t="s">
        <v>79</v>
      </c>
      <c r="I37" s="109">
        <v>18</v>
      </c>
      <c r="J37" s="119">
        <v>449835</v>
      </c>
      <c r="K37" s="106"/>
      <c r="L37" s="105">
        <v>437204</v>
      </c>
      <c r="M37" s="119"/>
      <c r="N37" s="107">
        <f>+'[2]HOJA DE TRABAJO ER'!AB28</f>
        <v>124993</v>
      </c>
      <c r="O37" s="101"/>
      <c r="P37" s="45">
        <f>ROUND(+'[2]HOJA DE TRABAJO ER'!AB71,0)</f>
        <v>107246</v>
      </c>
      <c r="Q37" s="45"/>
      <c r="R37" s="45"/>
      <c r="S37" s="45"/>
      <c r="T37" s="45"/>
      <c r="U37" s="45"/>
      <c r="V37" s="119"/>
      <c r="W37" s="103"/>
      <c r="AL37" s="103">
        <v>75288</v>
      </c>
    </row>
    <row r="38" spans="1:38" hidden="1">
      <c r="B38" s="89" t="s">
        <v>63</v>
      </c>
      <c r="I38" s="109"/>
      <c r="J38" s="120">
        <v>0</v>
      </c>
      <c r="K38" s="106"/>
      <c r="L38" s="121">
        <v>0</v>
      </c>
      <c r="M38" s="119"/>
      <c r="N38" s="120">
        <v>0</v>
      </c>
      <c r="O38" s="101"/>
      <c r="P38" s="122">
        <f>+'[2]HOJA DE TRABAJO ER'!V67</f>
        <v>0</v>
      </c>
      <c r="Q38" s="45"/>
      <c r="R38" s="45"/>
      <c r="S38" s="122"/>
      <c r="T38" s="122"/>
      <c r="U38" s="122"/>
      <c r="V38" s="119"/>
      <c r="W38" s="103"/>
      <c r="AL38" s="103"/>
    </row>
    <row r="39" spans="1:38" ht="18.75">
      <c r="B39" s="89" t="s">
        <v>80</v>
      </c>
      <c r="I39" s="109">
        <v>14</v>
      </c>
      <c r="J39" s="119">
        <v>221941</v>
      </c>
      <c r="K39" s="106"/>
      <c r="L39" s="123">
        <v>1597289</v>
      </c>
      <c r="M39" s="119"/>
      <c r="N39" s="114">
        <f>+'[2]HOJA DE TRABAJO ER'!AB30</f>
        <v>398479</v>
      </c>
      <c r="O39" s="101"/>
      <c r="P39" s="107">
        <f>ROUND(+'[2]HOJA DE TRABAJO ER'!AB73,0)</f>
        <v>272619</v>
      </c>
      <c r="Q39" s="45"/>
      <c r="R39" s="45"/>
      <c r="S39" s="107"/>
      <c r="T39" s="107"/>
      <c r="U39" s="107"/>
      <c r="V39" s="124"/>
      <c r="W39" s="103"/>
      <c r="AL39" s="103">
        <v>-7738</v>
      </c>
    </row>
    <row r="40" spans="1:38">
      <c r="B40" s="89" t="s">
        <v>81</v>
      </c>
      <c r="I40" s="109">
        <v>22</v>
      </c>
      <c r="J40" s="125">
        <v>2352601</v>
      </c>
      <c r="K40" s="106"/>
      <c r="L40" s="126">
        <v>3216082</v>
      </c>
      <c r="M40" s="119"/>
      <c r="N40" s="114">
        <f>SUM(N36:N39)</f>
        <v>811707</v>
      </c>
      <c r="O40" s="101"/>
      <c r="P40" s="127">
        <f>SUM(P36:P39)</f>
        <v>671761</v>
      </c>
      <c r="Q40" s="45"/>
      <c r="R40" s="45"/>
      <c r="S40" s="45"/>
      <c r="T40" s="45"/>
      <c r="U40" s="45"/>
      <c r="V40" s="119"/>
      <c r="W40" s="103"/>
      <c r="AL40" s="103">
        <v>144755</v>
      </c>
    </row>
    <row r="41" spans="1:38" ht="9" customHeight="1">
      <c r="I41" s="109"/>
      <c r="J41" s="119"/>
      <c r="K41" s="106"/>
      <c r="L41" s="105"/>
      <c r="M41" s="119"/>
      <c r="N41" s="118"/>
      <c r="O41" s="101"/>
      <c r="P41" s="45"/>
      <c r="Q41" s="45"/>
      <c r="R41" s="45"/>
      <c r="S41" s="45"/>
      <c r="T41" s="45"/>
      <c r="U41" s="45"/>
      <c r="V41" s="119"/>
      <c r="W41" s="103"/>
      <c r="AL41" s="103">
        <v>0</v>
      </c>
    </row>
    <row r="42" spans="1:38" ht="18" customHeight="1">
      <c r="B42" s="89" t="s">
        <v>82</v>
      </c>
      <c r="J42" s="119"/>
      <c r="K42" s="106"/>
      <c r="L42" s="119"/>
      <c r="M42" s="119"/>
      <c r="N42" s="118"/>
      <c r="O42" s="101"/>
      <c r="P42" s="45"/>
      <c r="Q42" s="45"/>
      <c r="R42" s="45"/>
      <c r="S42" s="45"/>
      <c r="T42" s="45"/>
      <c r="U42" s="45"/>
      <c r="V42" s="119"/>
      <c r="W42" s="103"/>
      <c r="AL42" s="103">
        <v>918783.09</v>
      </c>
    </row>
    <row r="43" spans="1:38">
      <c r="B43" s="89" t="s">
        <v>83</v>
      </c>
      <c r="I43" s="109"/>
      <c r="J43" s="128">
        <v>6703581.4699999997</v>
      </c>
      <c r="K43" s="106"/>
      <c r="L43" s="128">
        <v>6689924</v>
      </c>
      <c r="M43" s="100"/>
      <c r="N43" s="114">
        <f>+N31+N40</f>
        <v>1921601</v>
      </c>
      <c r="O43" s="101"/>
      <c r="P43" s="129">
        <f>+P31+P40</f>
        <v>1663026</v>
      </c>
      <c r="Q43" s="45"/>
      <c r="R43" s="45"/>
      <c r="S43" s="45"/>
      <c r="T43" s="45"/>
      <c r="U43" s="45"/>
      <c r="V43" s="100"/>
      <c r="W43" s="103"/>
      <c r="Y43" s="103"/>
      <c r="AL43" s="103">
        <v>0</v>
      </c>
    </row>
    <row r="44" spans="1:38" ht="10.5" customHeight="1">
      <c r="I44" s="109"/>
      <c r="J44" s="112"/>
      <c r="K44" s="106"/>
      <c r="L44" s="112"/>
      <c r="M44" s="100"/>
      <c r="N44" s="78"/>
      <c r="O44" s="101"/>
      <c r="P44" s="45"/>
      <c r="Q44" s="45"/>
      <c r="R44" s="45"/>
      <c r="S44" s="45"/>
      <c r="T44" s="45"/>
      <c r="U44" s="45"/>
      <c r="V44" s="112"/>
      <c r="W44" s="103"/>
      <c r="Y44" s="103"/>
      <c r="AL44" s="103">
        <v>620836.91</v>
      </c>
    </row>
    <row r="45" spans="1:38">
      <c r="A45" s="89" t="s">
        <v>84</v>
      </c>
      <c r="B45" s="99"/>
      <c r="C45" s="99"/>
      <c r="D45" s="99"/>
      <c r="E45" s="99"/>
      <c r="F45" s="99"/>
      <c r="G45" s="99"/>
      <c r="H45" s="99"/>
      <c r="I45" s="109"/>
      <c r="J45" s="130"/>
      <c r="K45" s="106"/>
      <c r="L45" s="130"/>
      <c r="M45" s="105"/>
      <c r="N45" s="45"/>
      <c r="O45" s="101"/>
      <c r="P45" s="45"/>
      <c r="Q45" s="45"/>
      <c r="R45" s="45"/>
      <c r="S45" s="45"/>
      <c r="T45" s="45"/>
      <c r="U45" s="45"/>
      <c r="V45" s="130"/>
      <c r="W45" s="103"/>
      <c r="AL45" s="103">
        <v>0</v>
      </c>
    </row>
    <row r="46" spans="1:38">
      <c r="A46" s="99"/>
      <c r="B46" s="89" t="s">
        <v>85</v>
      </c>
      <c r="C46" s="99"/>
      <c r="D46" s="99"/>
      <c r="E46" s="99"/>
      <c r="F46" s="99"/>
      <c r="G46" s="99"/>
      <c r="H46" s="99"/>
      <c r="I46" s="109" t="s">
        <v>86</v>
      </c>
      <c r="J46" s="119">
        <v>2152736</v>
      </c>
      <c r="K46" s="106"/>
      <c r="L46" s="130">
        <v>2094166</v>
      </c>
      <c r="M46" s="105"/>
      <c r="N46" s="107">
        <f>+'[2]HOJA DE TRABAJO ER'!AB35</f>
        <v>503583</v>
      </c>
      <c r="O46" s="101"/>
      <c r="P46" s="45">
        <f>ROUND(+'[2]HOJA DE TRABAJO ER'!AB78,0)</f>
        <v>643818</v>
      </c>
      <c r="Q46" s="45"/>
      <c r="R46" s="45"/>
      <c r="S46" s="45"/>
      <c r="T46" s="45"/>
      <c r="U46" s="45"/>
      <c r="V46" s="131"/>
      <c r="W46" s="103"/>
      <c r="Y46" s="103"/>
      <c r="AL46" s="103">
        <v>41428</v>
      </c>
    </row>
    <row r="47" spans="1:38">
      <c r="B47" s="12" t="s">
        <v>87</v>
      </c>
      <c r="I47" s="109" t="s">
        <v>88</v>
      </c>
      <c r="J47" s="119">
        <v>207635</v>
      </c>
      <c r="K47" s="106"/>
      <c r="L47" s="130">
        <v>262186</v>
      </c>
      <c r="M47" s="34"/>
      <c r="N47" s="107">
        <f>'[2]HOJA DE TRABAJO ER'!AB40</f>
        <v>51909</v>
      </c>
      <c r="O47" s="101"/>
      <c r="P47" s="45">
        <f>ROUND(+'[2]HOJA DE TRABAJO ER'!$AB$83,0)-1</f>
        <v>59702</v>
      </c>
      <c r="Q47" s="45"/>
      <c r="R47" s="45"/>
      <c r="S47" s="45"/>
      <c r="T47" s="45"/>
      <c r="U47" s="45"/>
      <c r="V47" s="34"/>
      <c r="W47" s="103"/>
      <c r="Y47" s="103"/>
      <c r="AL47" s="103">
        <v>579408.91</v>
      </c>
    </row>
    <row r="48" spans="1:38">
      <c r="B48" s="89" t="s">
        <v>89</v>
      </c>
      <c r="I48" s="109"/>
      <c r="J48" s="130">
        <v>204430</v>
      </c>
      <c r="K48" s="106"/>
      <c r="L48" s="130">
        <v>152496</v>
      </c>
      <c r="M48" s="34"/>
      <c r="N48" s="107">
        <f>'[2]HOJA DE TRABAJO ER'!AB38</f>
        <v>31404</v>
      </c>
      <c r="O48" s="101"/>
      <c r="P48" s="45">
        <f>ROUND(+'[2]HOJA DE TRABAJO ER'!$AB$81,0)</f>
        <v>35039</v>
      </c>
      <c r="Q48" s="45"/>
      <c r="R48" s="45"/>
      <c r="S48" s="45"/>
      <c r="T48" s="45"/>
      <c r="U48" s="45"/>
      <c r="V48" s="34"/>
      <c r="W48" s="103"/>
      <c r="Y48" s="103"/>
      <c r="AL48" s="103"/>
    </row>
    <row r="49" spans="1:38">
      <c r="B49" s="89" t="s">
        <v>90</v>
      </c>
      <c r="I49" s="109" t="s">
        <v>91</v>
      </c>
      <c r="J49" s="130">
        <v>93813</v>
      </c>
      <c r="K49" s="106"/>
      <c r="L49" s="130">
        <v>104957</v>
      </c>
      <c r="M49" s="105"/>
      <c r="N49" s="107">
        <f>'[2]HOJA DE TRABAJO ER'!AB41</f>
        <v>24825</v>
      </c>
      <c r="O49" s="101"/>
      <c r="P49" s="45">
        <f>ROUND(+'[2]HOJA DE TRABAJO ER'!$AB$84,0)</f>
        <v>7990</v>
      </c>
      <c r="Q49" s="45"/>
      <c r="R49" s="45"/>
      <c r="S49" s="45"/>
      <c r="T49" s="45"/>
      <c r="U49" s="45"/>
      <c r="V49" s="130"/>
      <c r="W49" s="103"/>
      <c r="Y49" s="103"/>
      <c r="AL49" s="103">
        <v>0</v>
      </c>
    </row>
    <row r="50" spans="1:38">
      <c r="B50" s="89" t="s">
        <v>92</v>
      </c>
      <c r="I50" s="109"/>
      <c r="J50" s="119">
        <v>73254</v>
      </c>
      <c r="K50" s="106"/>
      <c r="L50" s="130">
        <v>343662</v>
      </c>
      <c r="M50" s="105"/>
      <c r="N50" s="107">
        <f>'[2]HOJA DE TRABAJO ER'!AB39</f>
        <v>18351</v>
      </c>
      <c r="O50" s="101"/>
      <c r="P50" s="45">
        <f>ROUND(+'[2]HOJA DE TRABAJO ER'!$AB$82,0)</f>
        <v>86666</v>
      </c>
      <c r="Q50" s="45"/>
      <c r="R50" s="45"/>
      <c r="S50" s="45"/>
      <c r="T50" s="45"/>
      <c r="U50" s="45"/>
      <c r="V50" s="34"/>
      <c r="W50" s="103"/>
      <c r="Y50" s="103"/>
      <c r="AL50" s="103">
        <v>579408.91</v>
      </c>
    </row>
    <row r="51" spans="1:38">
      <c r="A51" s="99"/>
      <c r="B51" s="49" t="s">
        <v>93</v>
      </c>
      <c r="C51" s="99"/>
      <c r="D51" s="99"/>
      <c r="E51" s="99"/>
      <c r="F51" s="99"/>
      <c r="G51" s="99"/>
      <c r="H51" s="99"/>
      <c r="I51" s="109"/>
      <c r="J51" s="130">
        <v>64180</v>
      </c>
      <c r="K51" s="106"/>
      <c r="L51" s="130">
        <v>80040</v>
      </c>
      <c r="N51" s="107">
        <f>'[2]HOJA DE TRABAJO ER'!AB36</f>
        <v>9746</v>
      </c>
      <c r="P51" s="45">
        <f>ROUND(+'[2]HOJA DE TRABAJO ER'!$AB$79,0)</f>
        <v>11271</v>
      </c>
      <c r="Q51" s="45"/>
      <c r="R51" s="45"/>
      <c r="S51" s="45"/>
      <c r="T51" s="45"/>
      <c r="U51" s="45"/>
    </row>
    <row r="52" spans="1:38">
      <c r="B52" s="89" t="s">
        <v>94</v>
      </c>
      <c r="I52" s="109"/>
      <c r="J52" s="130">
        <v>60000</v>
      </c>
      <c r="K52" s="106"/>
      <c r="L52" s="130">
        <v>60000</v>
      </c>
      <c r="N52" s="107">
        <f>'[2]HOJA DE TRABAJO ER'!AB37</f>
        <v>15000</v>
      </c>
      <c r="P52" s="45">
        <f>ROUND(+'[2]HOJA DE TRABAJO ER'!$AB$80,0)</f>
        <v>15000</v>
      </c>
      <c r="Q52" s="45"/>
      <c r="R52" s="45"/>
      <c r="S52" s="45"/>
      <c r="T52" s="45"/>
      <c r="U52" s="45"/>
    </row>
    <row r="53" spans="1:38">
      <c r="B53" s="89" t="s">
        <v>95</v>
      </c>
      <c r="I53" s="109"/>
      <c r="J53" s="130">
        <v>16561</v>
      </c>
      <c r="K53" s="106"/>
      <c r="L53" s="130">
        <v>12722</v>
      </c>
      <c r="M53" s="105"/>
      <c r="N53" s="107">
        <f>'[2]HOJA DE TRABAJO ER'!AB42</f>
        <v>3324</v>
      </c>
      <c r="O53" s="101"/>
      <c r="P53" s="45">
        <f>ROUND(+'[2]HOJA DE TRABAJO ER'!$AB$85,0)</f>
        <v>1454</v>
      </c>
      <c r="Q53" s="45"/>
      <c r="R53" s="45"/>
      <c r="S53" s="45"/>
      <c r="T53" s="45"/>
      <c r="U53" s="45"/>
      <c r="V53" s="130"/>
      <c r="W53" s="103"/>
      <c r="Y53" s="103"/>
    </row>
    <row r="54" spans="1:38">
      <c r="B54" s="89" t="s">
        <v>96</v>
      </c>
      <c r="I54" s="109" t="s">
        <v>97</v>
      </c>
      <c r="J54" s="129">
        <v>610415</v>
      </c>
      <c r="K54" s="132"/>
      <c r="L54" s="113">
        <v>633220</v>
      </c>
      <c r="M54" s="105"/>
      <c r="N54" s="114">
        <f>'[2]HOJA DE TRABAJO ER'!AB43</f>
        <v>169933</v>
      </c>
      <c r="O54" s="101"/>
      <c r="P54" s="45">
        <f>ROUND(+'[2]HOJA DE TRABAJO ER'!$AB$86,0)</f>
        <v>166203</v>
      </c>
      <c r="Q54" s="45"/>
      <c r="R54" s="45"/>
      <c r="S54" s="45"/>
      <c r="T54" s="45"/>
      <c r="U54" s="45"/>
      <c r="V54" s="130"/>
      <c r="W54" s="103"/>
      <c r="Y54" s="103"/>
    </row>
    <row r="55" spans="1:38">
      <c r="A55" s="133"/>
      <c r="B55" s="133" t="s">
        <v>98</v>
      </c>
      <c r="C55" s="133"/>
      <c r="D55" s="133"/>
      <c r="E55" s="134"/>
      <c r="F55" s="134"/>
      <c r="G55" s="134"/>
      <c r="H55" s="134"/>
      <c r="I55" s="109">
        <v>22</v>
      </c>
      <c r="J55" s="129">
        <v>3483024</v>
      </c>
      <c r="K55" s="106"/>
      <c r="L55" s="129">
        <v>3743449</v>
      </c>
      <c r="M55" s="34"/>
      <c r="N55" s="114">
        <f>SUM(N46:N54)</f>
        <v>828075</v>
      </c>
      <c r="O55" s="45"/>
      <c r="P55" s="127">
        <f>SUM(P46:P54)</f>
        <v>1027143</v>
      </c>
      <c r="Q55" s="45"/>
      <c r="R55" s="45"/>
      <c r="S55" s="45"/>
      <c r="T55" s="45"/>
      <c r="U55" s="45"/>
      <c r="V55" s="130"/>
      <c r="W55" s="103"/>
      <c r="Y55" s="103"/>
    </row>
    <row r="56" spans="1:38" ht="23.1" customHeight="1">
      <c r="A56" s="133" t="s">
        <v>99</v>
      </c>
      <c r="B56" s="135"/>
      <c r="C56" s="135"/>
      <c r="D56" s="133"/>
      <c r="E56" s="3"/>
      <c r="F56" s="133"/>
      <c r="G56" s="133"/>
      <c r="H56" s="133"/>
      <c r="I56" s="109">
        <v>17</v>
      </c>
      <c r="J56" s="136">
        <v>3220557.4699999997</v>
      </c>
      <c r="K56" s="106"/>
      <c r="L56" s="136">
        <v>2946475</v>
      </c>
      <c r="M56" s="45"/>
      <c r="N56" s="107">
        <f>+N43-N55</f>
        <v>1093526</v>
      </c>
      <c r="O56" s="111"/>
      <c r="P56" s="136">
        <f>+P43-P55</f>
        <v>635883</v>
      </c>
      <c r="Q56" s="45"/>
      <c r="R56" s="45"/>
      <c r="S56" s="136"/>
      <c r="T56" s="136"/>
      <c r="U56" s="136"/>
      <c r="V56" s="34"/>
      <c r="W56" s="103"/>
      <c r="Y56" s="103"/>
    </row>
    <row r="57" spans="1:38" ht="14.1" customHeight="1">
      <c r="A57" s="133" t="s">
        <v>100</v>
      </c>
      <c r="B57" s="133"/>
      <c r="C57" s="133"/>
      <c r="D57" s="133"/>
      <c r="E57" s="133"/>
      <c r="F57" s="133"/>
      <c r="G57" s="133"/>
      <c r="H57" s="133"/>
      <c r="I57" s="109" t="s">
        <v>28</v>
      </c>
      <c r="J57" s="114">
        <v>222106</v>
      </c>
      <c r="K57" s="106"/>
      <c r="L57" s="114">
        <v>129105</v>
      </c>
      <c r="M57" s="45"/>
      <c r="N57" s="114">
        <f>+'[2]HOJA DE TRABAJO ER'!AB49</f>
        <v>47995</v>
      </c>
      <c r="O57" s="101"/>
      <c r="P57" s="114">
        <f>+'[2]HOJA DE TRABAJO ER'!AB92</f>
        <v>43035</v>
      </c>
      <c r="Q57" s="45"/>
      <c r="R57" s="45"/>
      <c r="S57" s="107"/>
      <c r="T57" s="107"/>
      <c r="U57" s="107"/>
      <c r="V57" s="45"/>
      <c r="W57" s="103"/>
    </row>
    <row r="58" spans="1:38" ht="15.75" customHeight="1" thickBot="1">
      <c r="A58" s="133" t="s">
        <v>101</v>
      </c>
      <c r="B58" s="137"/>
      <c r="C58" s="133"/>
      <c r="D58" s="133"/>
      <c r="E58" s="133"/>
      <c r="F58" s="133"/>
      <c r="G58" s="133"/>
      <c r="H58" s="133"/>
      <c r="I58" s="109">
        <v>22</v>
      </c>
      <c r="J58" s="138">
        <v>2998451.4699999997</v>
      </c>
      <c r="K58" s="130"/>
      <c r="L58" s="138">
        <v>2817370</v>
      </c>
      <c r="M58" s="100"/>
      <c r="N58" s="139">
        <f>+N56-N57</f>
        <v>1045531</v>
      </c>
      <c r="O58" s="101"/>
      <c r="P58" s="138">
        <f>+P56-P57</f>
        <v>592848</v>
      </c>
      <c r="Q58" s="45"/>
      <c r="R58" s="45"/>
      <c r="S58" s="45"/>
      <c r="T58" s="45"/>
      <c r="U58" s="45"/>
      <c r="V58" s="100"/>
      <c r="W58" s="103"/>
    </row>
    <row r="59" spans="1:38" ht="16.5" thickTop="1">
      <c r="J59" s="89"/>
      <c r="K59" s="89"/>
      <c r="M59" s="45"/>
      <c r="N59" s="45"/>
      <c r="O59" s="101"/>
      <c r="P59" s="140"/>
      <c r="Q59" s="140"/>
      <c r="R59" s="140"/>
      <c r="S59" s="140"/>
      <c r="T59" s="140"/>
      <c r="U59" s="140"/>
      <c r="V59" s="141"/>
      <c r="W59" s="103"/>
    </row>
    <row r="60" spans="1:38">
      <c r="A60" s="133"/>
      <c r="B60" s="133"/>
      <c r="C60" s="133"/>
      <c r="D60" s="133"/>
      <c r="E60" s="133"/>
      <c r="F60" s="133"/>
      <c r="G60" s="133"/>
      <c r="H60" s="133"/>
      <c r="I60" s="3"/>
      <c r="J60" s="105"/>
      <c r="K60" s="106"/>
      <c r="L60" s="105"/>
      <c r="M60" s="105"/>
      <c r="N60" s="45"/>
      <c r="O60" s="101"/>
      <c r="P60" s="142"/>
      <c r="Q60" s="142"/>
      <c r="R60" s="142"/>
      <c r="S60" s="142"/>
      <c r="T60" s="142"/>
      <c r="U60" s="142"/>
      <c r="V60" s="105"/>
    </row>
    <row r="61" spans="1:38">
      <c r="A61" s="84"/>
      <c r="B61" s="84"/>
      <c r="C61" s="84"/>
      <c r="D61" s="84"/>
      <c r="E61" s="84"/>
      <c r="F61" s="84"/>
      <c r="G61" s="84"/>
      <c r="H61" s="84"/>
      <c r="I61" s="84"/>
      <c r="J61" s="373"/>
      <c r="L61" s="373"/>
      <c r="N61" s="45"/>
      <c r="O61" s="111"/>
      <c r="P61" s="45"/>
      <c r="Q61" s="45"/>
      <c r="R61" s="45"/>
      <c r="S61" s="45"/>
      <c r="T61" s="45"/>
      <c r="U61" s="45"/>
      <c r="V61" s="45"/>
    </row>
    <row r="62" spans="1:38">
      <c r="A62" s="305"/>
      <c r="B62" s="305"/>
      <c r="C62" s="305"/>
      <c r="D62" s="305"/>
      <c r="E62" s="305"/>
      <c r="F62" s="374"/>
      <c r="G62" s="305"/>
      <c r="H62" s="305"/>
      <c r="I62" s="375"/>
      <c r="J62" s="45"/>
      <c r="K62" s="144"/>
      <c r="L62" s="376"/>
      <c r="M62" s="145"/>
      <c r="N62" s="45"/>
      <c r="O62" s="144"/>
      <c r="P62" s="84"/>
      <c r="Q62" s="84"/>
      <c r="V62" s="146"/>
    </row>
    <row r="63" spans="1:38">
      <c r="A63" s="305"/>
      <c r="B63" s="84"/>
      <c r="C63" s="305"/>
      <c r="D63" s="305"/>
      <c r="E63" s="305"/>
      <c r="F63" s="374"/>
      <c r="G63" s="305"/>
      <c r="H63" s="305"/>
      <c r="I63" s="375"/>
      <c r="J63" s="45"/>
      <c r="K63" s="144"/>
      <c r="L63" s="376"/>
      <c r="M63" s="145"/>
      <c r="N63" s="45"/>
      <c r="O63" s="144"/>
      <c r="P63" s="84"/>
      <c r="Q63" s="84"/>
      <c r="V63" s="146"/>
    </row>
    <row r="64" spans="1:38" hidden="1">
      <c r="A64" s="305"/>
      <c r="B64" s="305"/>
      <c r="C64" s="305"/>
      <c r="D64" s="305"/>
      <c r="E64" s="305"/>
      <c r="F64" s="374"/>
      <c r="G64" s="305"/>
      <c r="H64" s="305"/>
      <c r="I64" s="375"/>
      <c r="J64" s="373"/>
      <c r="K64" s="144"/>
      <c r="L64" s="377"/>
      <c r="N64" s="45"/>
      <c r="O64" s="144"/>
      <c r="P64" s="84"/>
      <c r="Q64" s="84"/>
    </row>
    <row r="65" spans="1:22">
      <c r="A65" s="305"/>
      <c r="B65" s="305"/>
      <c r="C65" s="305"/>
      <c r="D65" s="305"/>
      <c r="E65" s="305"/>
      <c r="F65" s="374"/>
      <c r="G65" s="305"/>
      <c r="H65" s="305"/>
      <c r="I65" s="375"/>
      <c r="J65" s="111"/>
      <c r="K65" s="144"/>
      <c r="L65" s="142"/>
      <c r="N65" s="45"/>
      <c r="O65" s="144"/>
      <c r="P65" s="378"/>
      <c r="Q65" s="378"/>
      <c r="R65" s="147"/>
      <c r="S65" s="147"/>
      <c r="T65" s="147"/>
      <c r="U65" s="147"/>
    </row>
    <row r="66" spans="1:22">
      <c r="A66" s="84"/>
      <c r="B66" s="84"/>
      <c r="C66" s="84"/>
      <c r="D66" s="84"/>
      <c r="E66" s="84"/>
      <c r="F66" s="379"/>
      <c r="G66" s="84"/>
      <c r="H66" s="84"/>
      <c r="I66" s="104"/>
      <c r="J66" s="380"/>
      <c r="K66" s="144"/>
      <c r="L66" s="84"/>
      <c r="N66" s="380"/>
      <c r="O66" s="144"/>
      <c r="P66" s="84"/>
      <c r="Q66" s="84"/>
    </row>
    <row r="67" spans="1:22">
      <c r="A67" s="84"/>
      <c r="B67" s="84"/>
      <c r="C67" s="84"/>
      <c r="D67" s="84"/>
      <c r="E67" s="84"/>
      <c r="F67" s="379"/>
      <c r="G67" s="84"/>
      <c r="H67" s="84"/>
      <c r="I67" s="104"/>
      <c r="J67" s="380"/>
      <c r="K67" s="144"/>
      <c r="L67" s="84"/>
      <c r="N67" s="380"/>
      <c r="O67" s="144"/>
      <c r="P67" s="148"/>
      <c r="Q67" s="148"/>
      <c r="R67" s="148"/>
      <c r="S67" s="148"/>
      <c r="T67" s="148"/>
      <c r="U67" s="148"/>
    </row>
    <row r="68" spans="1:22">
      <c r="A68" s="84"/>
      <c r="B68" s="381"/>
      <c r="C68" s="381"/>
      <c r="D68" s="381"/>
      <c r="E68" s="381"/>
      <c r="F68" s="382"/>
      <c r="G68" s="383"/>
      <c r="H68" s="384"/>
      <c r="I68" s="149"/>
      <c r="J68" s="385"/>
      <c r="K68" s="151"/>
      <c r="L68" s="153"/>
      <c r="N68" s="385"/>
      <c r="O68" s="151"/>
      <c r="P68" s="153"/>
      <c r="Q68" s="153"/>
      <c r="R68" s="153"/>
      <c r="S68" s="153"/>
      <c r="T68" s="153"/>
      <c r="U68" s="153"/>
    </row>
    <row r="69" spans="1:22">
      <c r="A69" s="386"/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104"/>
      <c r="N69" s="363"/>
      <c r="O69" s="104"/>
      <c r="P69" s="84"/>
      <c r="Q69" s="84"/>
      <c r="R69" s="84"/>
      <c r="S69" s="84"/>
      <c r="T69" s="84"/>
      <c r="U69" s="84"/>
      <c r="V69" s="109"/>
    </row>
    <row r="70" spans="1:22">
      <c r="A70" s="151"/>
      <c r="B70" s="151"/>
      <c r="C70" s="151"/>
      <c r="D70" s="151"/>
      <c r="E70" s="151"/>
      <c r="F70" s="151"/>
      <c r="G70" s="151"/>
      <c r="H70" s="151"/>
      <c r="I70" s="151"/>
      <c r="J70" s="159"/>
      <c r="L70" s="84"/>
      <c r="N70" s="159"/>
      <c r="P70" s="153"/>
      <c r="Q70" s="153"/>
      <c r="R70" s="152"/>
      <c r="S70" s="152"/>
      <c r="T70" s="152"/>
      <c r="U70" s="152"/>
    </row>
    <row r="71" spans="1:22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7"/>
      <c r="N71" s="158"/>
      <c r="O71" s="157"/>
      <c r="P71" s="157"/>
      <c r="Q71" s="157"/>
      <c r="R71" s="157"/>
      <c r="S71" s="157"/>
      <c r="T71" s="157"/>
      <c r="U71" s="157"/>
      <c r="V71" s="157"/>
    </row>
    <row r="72" spans="1:22">
      <c r="A72" s="84"/>
      <c r="B72" s="84"/>
      <c r="C72" s="84"/>
      <c r="D72" s="84"/>
      <c r="E72" s="84"/>
      <c r="F72" s="84"/>
      <c r="G72" s="84"/>
      <c r="H72" s="84"/>
      <c r="I72" s="84"/>
      <c r="J72" s="159"/>
      <c r="L72" s="84"/>
      <c r="N72" s="159"/>
      <c r="P72" s="157"/>
      <c r="Q72" s="157"/>
      <c r="R72" s="157"/>
      <c r="S72" s="157"/>
      <c r="T72" s="157"/>
      <c r="U72" s="157"/>
      <c r="V72" s="84"/>
    </row>
    <row r="73" spans="1:22">
      <c r="A73" s="84"/>
      <c r="B73" s="84"/>
      <c r="C73" s="84"/>
      <c r="D73" s="84"/>
      <c r="E73" s="84"/>
      <c r="F73" s="84"/>
      <c r="G73" s="84"/>
      <c r="H73" s="84"/>
      <c r="I73" s="84"/>
      <c r="J73" s="159"/>
      <c r="L73" s="84"/>
      <c r="N73" s="159"/>
      <c r="P73" s="157"/>
      <c r="Q73" s="157"/>
      <c r="R73" s="157"/>
      <c r="S73" s="157"/>
      <c r="T73" s="157"/>
      <c r="U73" s="157"/>
      <c r="V73" s="84"/>
    </row>
    <row r="79" spans="1:22"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</row>
  </sheetData>
  <mergeCells count="8">
    <mergeCell ref="A71:L71"/>
    <mergeCell ref="L79:V79"/>
    <mergeCell ref="J8:L8"/>
    <mergeCell ref="N8:P8"/>
    <mergeCell ref="J10:L10"/>
    <mergeCell ref="N10:P10"/>
    <mergeCell ref="J13:L13"/>
    <mergeCell ref="A69:L69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>&amp;L
&amp;C&amp;"Times New Roman,Normal"&amp;12Las notas que se adjuntan son parte integral de estos estados financieros consolidados.
-3-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89E0-4309-4083-968A-AE39008AC8A4}">
  <sheetPr>
    <tabColor rgb="FF00B050"/>
  </sheetPr>
  <dimension ref="A1:W57"/>
  <sheetViews>
    <sheetView showGridLines="0" view="pageBreakPreview" zoomScaleNormal="80" zoomScaleSheetLayoutView="100" workbookViewId="0">
      <selection activeCell="M15" sqref="M15"/>
    </sheetView>
  </sheetViews>
  <sheetFormatPr baseColWidth="10" defaultColWidth="11.42578125" defaultRowHeight="15"/>
  <cols>
    <col min="1" max="2" width="1.5703125" customWidth="1"/>
    <col min="3" max="3" width="1.85546875" customWidth="1"/>
    <col min="4" max="4" width="50.7109375" customWidth="1"/>
    <col min="5" max="5" width="4.42578125" customWidth="1"/>
    <col min="6" max="6" width="11.7109375" customWidth="1"/>
    <col min="7" max="7" width="14" style="188" bestFit="1" customWidth="1"/>
    <col min="8" max="8" width="1.42578125" customWidth="1"/>
    <col min="9" max="9" width="14" customWidth="1"/>
    <col min="10" max="17" width="11.42578125" customWidth="1"/>
  </cols>
  <sheetData>
    <row r="1" spans="1:13" s="6" customFormat="1" ht="20.100000000000001" customHeight="1">
      <c r="A1" s="1" t="s">
        <v>0</v>
      </c>
      <c r="B1" s="2"/>
      <c r="C1" s="3"/>
      <c r="D1" s="4"/>
      <c r="E1" s="5"/>
      <c r="F1" s="5"/>
      <c r="G1" s="5"/>
      <c r="H1" s="4"/>
      <c r="I1" s="5"/>
      <c r="J1" s="4"/>
      <c r="K1" s="5"/>
    </row>
    <row r="2" spans="1:13" s="8" customFormat="1" ht="15" customHeight="1">
      <c r="A2" s="7" t="s">
        <v>1</v>
      </c>
      <c r="H2" s="9"/>
      <c r="J2" s="10"/>
    </row>
    <row r="3" spans="1:13" s="12" customFormat="1" ht="20.100000000000001" customHeight="1">
      <c r="A3" s="11"/>
      <c r="H3" s="13"/>
      <c r="J3" s="14"/>
    </row>
    <row r="4" spans="1:13" s="12" customFormat="1" ht="20.100000000000001" customHeight="1">
      <c r="A4" s="15" t="s">
        <v>102</v>
      </c>
      <c r="B4" s="16"/>
      <c r="C4" s="14"/>
      <c r="D4" s="14"/>
      <c r="E4" s="14"/>
      <c r="F4" s="14"/>
      <c r="G4" s="14"/>
      <c r="H4" s="17"/>
      <c r="I4" s="14"/>
      <c r="J4" s="14"/>
      <c r="K4" s="14"/>
    </row>
    <row r="5" spans="1:13" s="21" customFormat="1" ht="20.100000000000001" customHeight="1">
      <c r="A5" s="15" t="str">
        <f>+'Estado ganancias o pérdidas'!A5</f>
        <v>Por el año terminado al 31 de diciembre de 2020</v>
      </c>
      <c r="B5" s="18"/>
      <c r="C5" s="19"/>
      <c r="D5" s="19"/>
      <c r="E5" s="19"/>
      <c r="F5" s="19"/>
      <c r="G5" s="19"/>
      <c r="H5" s="20"/>
      <c r="I5" s="19"/>
      <c r="J5" s="19"/>
      <c r="K5" s="19"/>
    </row>
    <row r="6" spans="1:13" s="19" customFormat="1" ht="20.100000000000001" customHeight="1">
      <c r="A6" s="22" t="s">
        <v>103</v>
      </c>
      <c r="B6" s="23"/>
      <c r="C6" s="24"/>
      <c r="D6" s="24"/>
      <c r="E6" s="24"/>
      <c r="F6" s="24"/>
      <c r="G6" s="24"/>
      <c r="H6" s="25"/>
      <c r="I6" s="24"/>
    </row>
    <row r="7" spans="1:13" ht="15.75">
      <c r="A7" s="160"/>
      <c r="B7" s="161"/>
      <c r="C7" s="161"/>
      <c r="D7" s="161"/>
      <c r="E7" s="161"/>
      <c r="F7" s="161"/>
      <c r="G7" s="12"/>
      <c r="H7" s="162"/>
      <c r="I7" s="161"/>
      <c r="J7" s="372"/>
      <c r="K7" s="372"/>
    </row>
    <row r="8" spans="1:13" ht="15.75" hidden="1">
      <c r="A8" s="160"/>
      <c r="B8" s="161"/>
      <c r="C8" s="161"/>
      <c r="D8" s="161"/>
      <c r="E8" s="161"/>
      <c r="F8" s="161"/>
      <c r="G8" s="82" t="s">
        <v>104</v>
      </c>
      <c r="H8" s="93"/>
      <c r="I8" s="93" t="s">
        <v>104</v>
      </c>
      <c r="J8" s="82"/>
      <c r="K8" s="82"/>
      <c r="L8" s="82"/>
      <c r="M8" s="82"/>
    </row>
    <row r="9" spans="1:13" ht="15.75">
      <c r="A9" s="162"/>
      <c r="B9" s="162"/>
      <c r="C9" s="162"/>
      <c r="D9" s="162"/>
      <c r="E9" s="162"/>
      <c r="F9" s="163" t="s">
        <v>6</v>
      </c>
      <c r="G9" s="164">
        <v>2020</v>
      </c>
      <c r="H9" s="163"/>
      <c r="I9" s="165">
        <v>2019</v>
      </c>
      <c r="J9" s="372"/>
      <c r="K9" s="372"/>
    </row>
    <row r="10" spans="1:13" ht="15.75">
      <c r="A10" s="162"/>
      <c r="B10" s="162"/>
      <c r="C10" s="162"/>
      <c r="D10" s="162"/>
      <c r="E10" s="162"/>
      <c r="F10" s="163"/>
      <c r="G10" s="82" t="s">
        <v>7</v>
      </c>
      <c r="H10" s="93"/>
      <c r="I10" s="93" t="s">
        <v>8</v>
      </c>
      <c r="J10" s="82"/>
      <c r="K10" s="82"/>
      <c r="L10" s="82"/>
      <c r="M10" s="82"/>
    </row>
    <row r="11" spans="1:13" ht="15.75">
      <c r="A11" s="166"/>
      <c r="B11" s="161"/>
      <c r="C11" s="161"/>
      <c r="D11" s="161"/>
      <c r="E11" s="161"/>
      <c r="F11" s="161"/>
      <c r="G11" s="167"/>
      <c r="H11" s="160"/>
      <c r="I11" s="165"/>
    </row>
    <row r="12" spans="1:13" ht="15.75">
      <c r="A12" s="168" t="s">
        <v>101</v>
      </c>
      <c r="B12" s="161"/>
      <c r="C12" s="161"/>
      <c r="D12" s="161"/>
      <c r="E12" s="161"/>
      <c r="F12" s="161"/>
      <c r="G12" s="169">
        <v>2998451.4699999997</v>
      </c>
      <c r="H12" s="170"/>
      <c r="I12" s="171">
        <v>2817370</v>
      </c>
    </row>
    <row r="13" spans="1:13" ht="15.75">
      <c r="A13" s="172"/>
      <c r="B13" s="162"/>
      <c r="C13" s="162"/>
      <c r="D13" s="162"/>
      <c r="E13" s="162"/>
      <c r="F13" s="173"/>
      <c r="G13" s="174"/>
      <c r="H13" s="175"/>
      <c r="I13" s="176"/>
    </row>
    <row r="14" spans="1:13" ht="15.75">
      <c r="A14" s="172" t="s">
        <v>105</v>
      </c>
      <c r="B14" s="162"/>
      <c r="C14" s="162"/>
      <c r="D14" s="162"/>
      <c r="E14" s="162"/>
      <c r="F14" s="173"/>
      <c r="G14" s="174"/>
      <c r="H14" s="175"/>
      <c r="I14" s="176"/>
    </row>
    <row r="15" spans="1:13" ht="15.75">
      <c r="A15" s="162" t="s">
        <v>106</v>
      </c>
      <c r="B15" s="162"/>
      <c r="C15" s="162"/>
      <c r="D15" s="162"/>
      <c r="E15" s="162"/>
      <c r="F15" s="173"/>
      <c r="G15" s="174"/>
      <c r="H15" s="175"/>
      <c r="I15" s="176"/>
    </row>
    <row r="16" spans="1:13" ht="15.75">
      <c r="A16" s="162"/>
      <c r="B16" s="162" t="s">
        <v>107</v>
      </c>
      <c r="C16" s="162"/>
      <c r="D16" s="162"/>
      <c r="E16" s="162"/>
      <c r="F16" s="173"/>
      <c r="G16" s="174"/>
      <c r="H16" s="175"/>
      <c r="I16" s="176"/>
    </row>
    <row r="17" spans="1:23" ht="15.75">
      <c r="A17" s="162"/>
      <c r="B17" s="161"/>
      <c r="C17" s="162" t="s">
        <v>108</v>
      </c>
      <c r="D17" s="162"/>
      <c r="E17" s="162"/>
      <c r="F17" s="173"/>
      <c r="G17" s="12"/>
      <c r="H17" s="175"/>
      <c r="I17" s="161"/>
    </row>
    <row r="18" spans="1:23" ht="15.75">
      <c r="A18" s="162"/>
      <c r="B18" s="161"/>
      <c r="C18" s="162"/>
      <c r="D18" s="162" t="s">
        <v>109</v>
      </c>
      <c r="E18" s="162"/>
      <c r="F18" s="17">
        <v>5</v>
      </c>
      <c r="G18" s="177">
        <v>3400</v>
      </c>
      <c r="H18" s="175"/>
      <c r="I18" s="178">
        <v>-21080</v>
      </c>
    </row>
    <row r="19" spans="1:23" ht="15.75">
      <c r="A19" s="162"/>
      <c r="B19" s="161"/>
      <c r="C19" s="162" t="s">
        <v>47</v>
      </c>
      <c r="D19" s="162"/>
      <c r="E19" s="162"/>
      <c r="F19" s="173"/>
      <c r="G19" s="179">
        <v>40441</v>
      </c>
      <c r="H19" s="175"/>
      <c r="I19" s="171">
        <v>-31238</v>
      </c>
    </row>
    <row r="20" spans="1:23" ht="15.75">
      <c r="A20" s="180" t="s">
        <v>110</v>
      </c>
      <c r="B20" s="162"/>
      <c r="C20" s="162"/>
      <c r="D20" s="162"/>
      <c r="E20" s="162"/>
      <c r="F20" s="173"/>
      <c r="G20" s="181">
        <v>43841</v>
      </c>
      <c r="H20" s="175"/>
      <c r="I20" s="171">
        <v>-52318</v>
      </c>
    </row>
    <row r="21" spans="1:23" ht="16.5" thickBot="1">
      <c r="A21" s="162" t="s">
        <v>111</v>
      </c>
      <c r="B21" s="162"/>
      <c r="C21" s="162"/>
      <c r="D21" s="162"/>
      <c r="E21" s="162"/>
      <c r="F21" s="173"/>
      <c r="G21" s="182">
        <v>3042292.4699999997</v>
      </c>
      <c r="H21" s="175"/>
      <c r="I21" s="183">
        <v>2765052</v>
      </c>
    </row>
    <row r="22" spans="1:23" ht="16.5" thickTop="1">
      <c r="A22" s="162"/>
      <c r="B22" s="172"/>
      <c r="C22" s="172"/>
      <c r="D22" s="184"/>
      <c r="E22" s="184"/>
      <c r="F22" s="173"/>
      <c r="G22" s="185"/>
      <c r="H22" s="184"/>
      <c r="I22" s="184"/>
    </row>
    <row r="23" spans="1:23" ht="15.75">
      <c r="A23" s="162"/>
      <c r="B23" s="162"/>
      <c r="C23" s="162"/>
      <c r="D23" s="162"/>
      <c r="E23" s="162"/>
      <c r="F23" s="173"/>
      <c r="G23" s="185"/>
      <c r="H23" s="184"/>
      <c r="I23" s="184"/>
    </row>
    <row r="24" spans="1:23" ht="15.75">
      <c r="A24" s="186"/>
      <c r="B24" s="186"/>
      <c r="C24" s="186"/>
      <c r="D24" s="186"/>
      <c r="E24" s="186"/>
      <c r="F24" s="186"/>
      <c r="G24" s="186"/>
      <c r="H24" s="186"/>
      <c r="I24" s="186"/>
    </row>
    <row r="25" spans="1:23">
      <c r="A25" s="187"/>
      <c r="B25" s="187"/>
      <c r="C25" s="187"/>
      <c r="D25" s="187"/>
      <c r="E25" s="187"/>
      <c r="F25" s="187"/>
      <c r="H25" s="187"/>
      <c r="I25" s="187"/>
    </row>
    <row r="26" spans="1:23">
      <c r="A26" s="187"/>
      <c r="B26" s="187"/>
      <c r="C26" s="187"/>
      <c r="D26" s="189"/>
      <c r="E26" s="189"/>
      <c r="F26" s="189"/>
      <c r="G26" s="190"/>
      <c r="H26" s="189"/>
      <c r="I26" s="189"/>
      <c r="J26" s="191"/>
      <c r="K26" s="191"/>
      <c r="L26" s="191"/>
      <c r="M26" s="191"/>
      <c r="N26" s="191"/>
      <c r="O26" s="191"/>
      <c r="P26" s="191"/>
      <c r="S26" s="191"/>
      <c r="T26" s="191"/>
      <c r="U26" s="191"/>
      <c r="V26" s="191"/>
      <c r="W26" s="191"/>
    </row>
    <row r="27" spans="1:23">
      <c r="A27" s="187"/>
      <c r="B27" s="187"/>
      <c r="C27" s="187"/>
      <c r="D27" s="187"/>
      <c r="E27" s="187"/>
      <c r="F27" s="187"/>
      <c r="H27" s="187"/>
      <c r="I27" s="187"/>
    </row>
    <row r="28" spans="1:23">
      <c r="A28" s="187"/>
      <c r="B28" s="187"/>
      <c r="C28" s="187"/>
      <c r="D28" s="187"/>
      <c r="E28" s="187"/>
      <c r="F28" s="187"/>
      <c r="H28" s="187"/>
      <c r="I28" s="187"/>
    </row>
    <row r="29" spans="1:23">
      <c r="A29" s="187"/>
      <c r="B29" s="187"/>
      <c r="C29" s="187"/>
      <c r="D29" s="187"/>
      <c r="E29" s="187"/>
      <c r="F29" s="187"/>
      <c r="H29" s="187"/>
      <c r="I29" s="187"/>
    </row>
    <row r="30" spans="1:23">
      <c r="A30" s="187"/>
      <c r="B30" s="187"/>
      <c r="C30" s="187"/>
      <c r="D30" s="187"/>
      <c r="E30" s="187"/>
      <c r="F30" s="187"/>
      <c r="H30" s="187"/>
      <c r="I30" s="187"/>
    </row>
    <row r="57" spans="17:17">
      <c r="Q57" s="192"/>
    </row>
  </sheetData>
  <mergeCells count="1">
    <mergeCell ref="A24:I24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 xml:space="preserve">&amp;C&amp;"Times New Roman,Normal"&amp;12Las notas que se adjuntan son parte integral de estos estados financieros consolidados.
-4-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7E2A-62A7-47DB-859C-D79DEB2D587D}">
  <sheetPr>
    <tabColor rgb="FF00B050"/>
    <pageSetUpPr fitToPage="1"/>
  </sheetPr>
  <dimension ref="A1:Z75"/>
  <sheetViews>
    <sheetView showGridLines="0" view="pageBreakPreview" topLeftCell="A25" zoomScale="84" zoomScaleNormal="80" zoomScaleSheetLayoutView="84" workbookViewId="0">
      <selection activeCell="S7" sqref="S6:Z7"/>
    </sheetView>
  </sheetViews>
  <sheetFormatPr baseColWidth="10" defaultColWidth="13" defaultRowHeight="15.75"/>
  <cols>
    <col min="1" max="1" width="69.28515625" style="235" customWidth="1"/>
    <col min="2" max="2" width="7.5703125" style="235" bestFit="1" customWidth="1"/>
    <col min="3" max="3" width="1.28515625" style="194" customWidth="1"/>
    <col min="4" max="4" width="11.42578125" style="284" bestFit="1" customWidth="1"/>
    <col min="5" max="5" width="1.28515625" style="194" customWidth="1"/>
    <col min="6" max="6" width="15.140625" style="284" bestFit="1" customWidth="1"/>
    <col min="7" max="7" width="1.28515625" style="194" customWidth="1"/>
    <col min="8" max="8" width="15" style="284" hidden="1" customWidth="1"/>
    <col min="9" max="9" width="17.7109375" style="284" hidden="1" customWidth="1"/>
    <col min="10" max="10" width="5.28515625" style="194" hidden="1" customWidth="1"/>
    <col min="11" max="11" width="1.28515625" style="194" hidden="1" customWidth="1"/>
    <col min="12" max="12" width="13.85546875" style="194" customWidth="1"/>
    <col min="13" max="13" width="1.28515625" style="285" customWidth="1"/>
    <col min="14" max="14" width="16.140625" style="194" customWidth="1"/>
    <col min="15" max="15" width="1.7109375" style="194" customWidth="1"/>
    <col min="16" max="16" width="14.7109375" style="194" customWidth="1"/>
    <col min="17" max="17" width="1.140625" style="194" customWidth="1"/>
    <col min="18" max="18" width="16.5703125" style="284" customWidth="1"/>
    <col min="19" max="21" width="14.7109375" style="194" customWidth="1"/>
    <col min="22" max="22" width="1.28515625" style="194" customWidth="1"/>
    <col min="23" max="23" width="16.5703125" style="284" customWidth="1"/>
    <col min="24" max="24" width="17.28515625" style="195" bestFit="1" customWidth="1"/>
    <col min="25" max="25" width="13" style="195"/>
    <col min="26" max="26" width="13.85546875" style="195" bestFit="1" customWidth="1"/>
    <col min="27" max="16384" width="13" style="195"/>
  </cols>
  <sheetData>
    <row r="1" spans="1:24" s="6" customFormat="1" ht="20.100000000000001" customHeight="1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</row>
    <row r="2" spans="1:24" s="8" customFormat="1" ht="17.25" customHeight="1">
      <c r="A2" s="7" t="s">
        <v>1</v>
      </c>
      <c r="H2" s="9"/>
      <c r="J2" s="10"/>
    </row>
    <row r="3" spans="1:24" s="12" customFormat="1" ht="20.100000000000001" customHeight="1">
      <c r="A3" s="11"/>
      <c r="H3" s="13"/>
      <c r="J3" s="14"/>
    </row>
    <row r="4" spans="1:24" s="12" customFormat="1" ht="20.100000000000001" customHeight="1">
      <c r="A4" s="15" t="s">
        <v>112</v>
      </c>
      <c r="B4" s="16"/>
      <c r="C4" s="14"/>
      <c r="D4" s="14"/>
      <c r="E4" s="14"/>
      <c r="F4" s="14"/>
      <c r="G4" s="14"/>
      <c r="H4" s="17"/>
      <c r="I4" s="14"/>
      <c r="J4" s="14"/>
      <c r="K4" s="14"/>
    </row>
    <row r="5" spans="1:24" s="21" customFormat="1" ht="20.100000000000001" customHeight="1">
      <c r="A5" s="15" t="str">
        <f>+'Estado ganancias o pérdidas'!A5</f>
        <v>Por el año terminado al 31 de diciembre de 2020</v>
      </c>
      <c r="B5" s="18"/>
      <c r="C5" s="19"/>
      <c r="D5" s="19"/>
      <c r="E5" s="19"/>
      <c r="F5" s="19"/>
      <c r="G5" s="19"/>
      <c r="H5" s="20"/>
      <c r="I5" s="19"/>
      <c r="J5" s="19"/>
      <c r="K5" s="19"/>
    </row>
    <row r="6" spans="1:24" s="19" customFormat="1" ht="20.100000000000001" customHeight="1">
      <c r="A6" s="22" t="str">
        <f>+'Estado de situación financiera'!A6</f>
        <v>(Cifras en balboas)</v>
      </c>
      <c r="B6" s="23"/>
      <c r="C6" s="24"/>
      <c r="D6" s="24"/>
      <c r="E6" s="24"/>
      <c r="F6" s="24"/>
      <c r="G6" s="24"/>
      <c r="H6" s="25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24" ht="12.75" customHeight="1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R7" s="193"/>
      <c r="S7" s="285"/>
      <c r="T7" s="285"/>
      <c r="U7" s="285"/>
      <c r="V7" s="193"/>
      <c r="W7" s="193"/>
    </row>
    <row r="8" spans="1:24" ht="12.75" customHeight="1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R8" s="193"/>
      <c r="V8" s="193"/>
      <c r="W8" s="193"/>
    </row>
    <row r="9" spans="1:24" s="199" customFormat="1" ht="18.75">
      <c r="A9" s="196"/>
      <c r="B9" s="196"/>
      <c r="C9" s="197"/>
      <c r="D9" s="197"/>
      <c r="E9" s="197"/>
      <c r="F9" s="197"/>
      <c r="G9" s="197"/>
      <c r="H9" s="197"/>
      <c r="I9" s="197"/>
      <c r="J9" s="197"/>
      <c r="K9" s="197"/>
      <c r="L9" s="197" t="s">
        <v>113</v>
      </c>
      <c r="M9" s="198"/>
      <c r="N9" s="197" t="s">
        <v>114</v>
      </c>
      <c r="O9" s="197"/>
      <c r="P9" s="197"/>
      <c r="Q9" s="197"/>
      <c r="R9" s="197"/>
      <c r="S9" s="197"/>
      <c r="T9" s="197"/>
      <c r="U9" s="197"/>
      <c r="V9" s="197"/>
      <c r="W9" s="197"/>
    </row>
    <row r="10" spans="1:24" s="199" customFormat="1" ht="18.75">
      <c r="A10" s="196"/>
      <c r="B10" s="196"/>
      <c r="C10" s="197"/>
      <c r="D10" s="197"/>
      <c r="E10" s="197"/>
      <c r="F10" s="197" t="s">
        <v>115</v>
      </c>
      <c r="G10" s="197"/>
      <c r="H10" s="197"/>
      <c r="I10" s="197"/>
      <c r="J10" s="197"/>
      <c r="K10" s="197"/>
      <c r="L10" s="198" t="s">
        <v>116</v>
      </c>
      <c r="M10" s="198"/>
      <c r="N10" s="197" t="s">
        <v>117</v>
      </c>
      <c r="O10" s="197"/>
      <c r="P10" s="197"/>
      <c r="Q10" s="197"/>
      <c r="R10" s="197"/>
      <c r="S10" s="197"/>
      <c r="T10" s="197"/>
      <c r="U10" s="197"/>
      <c r="V10" s="197"/>
      <c r="W10" s="197"/>
    </row>
    <row r="11" spans="1:24" s="199" customFormat="1" ht="18.75">
      <c r="A11" s="196"/>
      <c r="B11" s="196"/>
      <c r="C11" s="197"/>
      <c r="D11" s="197" t="s">
        <v>118</v>
      </c>
      <c r="E11" s="197"/>
      <c r="F11" s="200" t="s">
        <v>119</v>
      </c>
      <c r="G11" s="197"/>
      <c r="H11" s="197" t="s">
        <v>120</v>
      </c>
      <c r="I11" s="197" t="s">
        <v>121</v>
      </c>
      <c r="J11" s="197"/>
      <c r="K11" s="197"/>
      <c r="L11" s="201" t="s">
        <v>122</v>
      </c>
      <c r="M11" s="198"/>
      <c r="N11" s="198" t="s">
        <v>123</v>
      </c>
      <c r="O11" s="197"/>
      <c r="P11" s="197" t="s">
        <v>124</v>
      </c>
      <c r="Q11" s="197"/>
      <c r="R11" s="197" t="s">
        <v>125</v>
      </c>
      <c r="S11" s="197"/>
      <c r="T11" s="197"/>
      <c r="U11" s="197"/>
      <c r="V11" s="197"/>
      <c r="W11" s="198"/>
    </row>
    <row r="12" spans="1:24" s="199" customFormat="1" ht="18.75" customHeight="1">
      <c r="A12" s="196"/>
      <c r="B12" s="196" t="s">
        <v>6</v>
      </c>
      <c r="C12" s="197"/>
      <c r="D12" s="202" t="s">
        <v>126</v>
      </c>
      <c r="E12" s="197"/>
      <c r="F12" s="202" t="s">
        <v>127</v>
      </c>
      <c r="G12" s="197"/>
      <c r="H12" s="202" t="s">
        <v>128</v>
      </c>
      <c r="I12" s="202" t="s">
        <v>129</v>
      </c>
      <c r="J12" s="197"/>
      <c r="K12" s="197"/>
      <c r="L12" s="203" t="s">
        <v>130</v>
      </c>
      <c r="M12" s="198"/>
      <c r="N12" s="203" t="s">
        <v>131</v>
      </c>
      <c r="O12" s="197"/>
      <c r="P12" s="202" t="s">
        <v>132</v>
      </c>
      <c r="Q12" s="198"/>
      <c r="R12" s="203" t="s">
        <v>133</v>
      </c>
      <c r="S12" s="198"/>
      <c r="T12" s="198"/>
      <c r="U12" s="198"/>
      <c r="V12" s="197"/>
      <c r="W12" s="201"/>
    </row>
    <row r="13" spans="1:24" s="199" customFormat="1" ht="12.75" customHeight="1">
      <c r="A13" s="196"/>
      <c r="B13" s="196"/>
      <c r="C13" s="197"/>
      <c r="D13" s="204"/>
      <c r="E13" s="197"/>
      <c r="F13" s="204"/>
      <c r="G13" s="197"/>
      <c r="H13" s="204"/>
      <c r="I13" s="204"/>
      <c r="J13" s="197"/>
      <c r="K13" s="197"/>
      <c r="L13" s="197"/>
      <c r="M13" s="198"/>
      <c r="N13" s="197"/>
      <c r="O13" s="197"/>
      <c r="P13" s="197"/>
      <c r="Q13" s="197"/>
      <c r="R13" s="204"/>
      <c r="S13" s="197"/>
      <c r="T13" s="197"/>
      <c r="U13" s="197"/>
      <c r="V13" s="197"/>
      <c r="W13" s="366"/>
    </row>
    <row r="14" spans="1:24" s="210" customFormat="1" ht="17.25" customHeight="1">
      <c r="A14" s="205" t="s">
        <v>134</v>
      </c>
      <c r="B14" s="205"/>
      <c r="C14" s="206"/>
      <c r="D14" s="206">
        <v>150000</v>
      </c>
      <c r="E14" s="206"/>
      <c r="F14" s="207">
        <v>2089458</v>
      </c>
      <c r="G14" s="206"/>
      <c r="H14" s="207">
        <v>0</v>
      </c>
      <c r="I14" s="206"/>
      <c r="J14" s="206"/>
      <c r="K14" s="206"/>
      <c r="L14" s="207">
        <v>-6342</v>
      </c>
      <c r="M14" s="206"/>
      <c r="N14" s="207">
        <v>154176</v>
      </c>
      <c r="O14" s="206"/>
      <c r="P14" s="206">
        <v>27160233</v>
      </c>
      <c r="Q14" s="206"/>
      <c r="R14" s="208">
        <v>29547525</v>
      </c>
      <c r="S14" s="206"/>
      <c r="T14" s="206"/>
      <c r="U14" s="206"/>
      <c r="V14" s="206"/>
      <c r="W14" s="208"/>
      <c r="X14" s="209"/>
    </row>
    <row r="15" spans="1:24" s="210" customFormat="1" ht="19.5" customHeight="1">
      <c r="B15" s="211"/>
      <c r="C15" s="212"/>
      <c r="D15" s="207"/>
      <c r="E15" s="212"/>
      <c r="F15" s="207"/>
      <c r="G15" s="212"/>
      <c r="H15" s="207"/>
      <c r="I15" s="213"/>
      <c r="J15" s="212"/>
      <c r="K15" s="212"/>
      <c r="L15" s="207"/>
      <c r="M15" s="214"/>
      <c r="N15" s="207"/>
      <c r="O15" s="214"/>
      <c r="P15" s="214"/>
      <c r="Q15" s="207"/>
      <c r="R15" s="208"/>
      <c r="S15" s="214"/>
      <c r="T15" s="214"/>
      <c r="U15" s="214"/>
      <c r="V15" s="214"/>
      <c r="W15" s="208"/>
    </row>
    <row r="16" spans="1:24" s="210" customFormat="1" ht="19.5" customHeight="1">
      <c r="A16" s="215" t="s">
        <v>135</v>
      </c>
      <c r="B16" s="211"/>
      <c r="C16" s="212"/>
      <c r="D16" s="207"/>
      <c r="E16" s="214"/>
      <c r="F16" s="207"/>
      <c r="G16" s="214"/>
      <c r="H16" s="207"/>
      <c r="I16" s="208"/>
      <c r="J16" s="214"/>
      <c r="K16" s="214"/>
      <c r="L16" s="207"/>
      <c r="M16" s="214"/>
      <c r="N16" s="207"/>
      <c r="O16" s="214"/>
      <c r="P16" s="214"/>
      <c r="Q16" s="207"/>
      <c r="R16" s="208"/>
      <c r="S16" s="214"/>
      <c r="T16" s="214"/>
      <c r="U16" s="214"/>
      <c r="V16" s="214"/>
      <c r="W16" s="208"/>
    </row>
    <row r="17" spans="1:26" s="210" customFormat="1" ht="19.5" customHeight="1">
      <c r="A17" s="216" t="s">
        <v>101</v>
      </c>
      <c r="B17" s="211"/>
      <c r="C17" s="212"/>
      <c r="D17" s="207">
        <v>0</v>
      </c>
      <c r="E17" s="207"/>
      <c r="F17" s="207">
        <v>0</v>
      </c>
      <c r="G17" s="207"/>
      <c r="H17" s="207">
        <v>0</v>
      </c>
      <c r="I17" s="207"/>
      <c r="J17" s="207"/>
      <c r="K17" s="207"/>
      <c r="L17" s="207">
        <v>0</v>
      </c>
      <c r="M17" s="207"/>
      <c r="N17" s="207">
        <v>0</v>
      </c>
      <c r="O17" s="214"/>
      <c r="P17" s="214">
        <v>2817370</v>
      </c>
      <c r="Q17" s="207"/>
      <c r="R17" s="208">
        <v>2817370</v>
      </c>
      <c r="S17" s="214"/>
      <c r="T17" s="214"/>
      <c r="U17" s="214"/>
      <c r="V17" s="214"/>
      <c r="W17" s="208"/>
    </row>
    <row r="18" spans="1:26" s="210" customFormat="1" ht="19.5" customHeight="1">
      <c r="A18" s="215" t="s">
        <v>136</v>
      </c>
      <c r="B18" s="211"/>
      <c r="C18" s="212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14"/>
      <c r="P18" s="214"/>
      <c r="Q18" s="207"/>
      <c r="R18" s="208"/>
      <c r="S18" s="214"/>
      <c r="T18" s="214"/>
      <c r="U18" s="214"/>
      <c r="V18" s="214"/>
      <c r="W18" s="208"/>
    </row>
    <row r="19" spans="1:26" s="210" customFormat="1" ht="19.5" customHeight="1">
      <c r="A19" s="217" t="s">
        <v>137</v>
      </c>
      <c r="B19" s="211"/>
      <c r="C19" s="212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14"/>
      <c r="P19" s="214"/>
      <c r="Q19" s="207"/>
      <c r="R19" s="208"/>
      <c r="S19" s="214"/>
      <c r="T19" s="214"/>
      <c r="U19" s="214"/>
      <c r="V19" s="214"/>
      <c r="W19" s="208"/>
    </row>
    <row r="20" spans="1:26" s="210" customFormat="1" ht="19.5" customHeight="1">
      <c r="A20" s="217" t="s">
        <v>138</v>
      </c>
      <c r="B20" s="211" t="s">
        <v>139</v>
      </c>
      <c r="C20" s="212"/>
      <c r="D20" s="207">
        <v>0</v>
      </c>
      <c r="E20" s="207"/>
      <c r="F20" s="207">
        <v>0</v>
      </c>
      <c r="G20" s="207"/>
      <c r="H20" s="207"/>
      <c r="I20" s="207"/>
      <c r="J20" s="207"/>
      <c r="K20" s="207"/>
      <c r="L20" s="207">
        <v>0</v>
      </c>
      <c r="M20" s="207"/>
      <c r="N20" s="207">
        <v>-21080</v>
      </c>
      <c r="O20" s="214"/>
      <c r="P20" s="207">
        <v>0</v>
      </c>
      <c r="Q20" s="207"/>
      <c r="R20" s="208">
        <v>-21080</v>
      </c>
      <c r="S20" s="207"/>
      <c r="T20" s="207"/>
      <c r="U20" s="207"/>
      <c r="V20" s="214"/>
      <c r="W20" s="208"/>
    </row>
    <row r="21" spans="1:26" s="210" customFormat="1" ht="18.75">
      <c r="A21" s="216" t="s">
        <v>140</v>
      </c>
      <c r="B21" s="211"/>
      <c r="C21" s="212"/>
      <c r="D21" s="219">
        <v>0</v>
      </c>
      <c r="E21" s="207"/>
      <c r="F21" s="219">
        <v>0</v>
      </c>
      <c r="G21" s="207"/>
      <c r="H21" s="219"/>
      <c r="I21" s="207"/>
      <c r="J21" s="207"/>
      <c r="K21" s="207"/>
      <c r="L21" s="219">
        <v>-31238</v>
      </c>
      <c r="M21" s="207"/>
      <c r="N21" s="219">
        <v>0</v>
      </c>
      <c r="O21" s="214"/>
      <c r="P21" s="219">
        <v>0</v>
      </c>
      <c r="Q21" s="207"/>
      <c r="R21" s="218">
        <v>-31238</v>
      </c>
      <c r="S21" s="207"/>
      <c r="T21" s="207"/>
      <c r="U21" s="207"/>
      <c r="V21" s="214"/>
      <c r="W21" s="207"/>
    </row>
    <row r="22" spans="1:26" s="210" customFormat="1" ht="19.5" customHeight="1">
      <c r="A22" s="220" t="s">
        <v>141</v>
      </c>
      <c r="B22" s="211"/>
      <c r="C22" s="212"/>
      <c r="D22" s="219">
        <v>0</v>
      </c>
      <c r="E22" s="207"/>
      <c r="F22" s="219">
        <v>0</v>
      </c>
      <c r="G22" s="207"/>
      <c r="H22" s="219"/>
      <c r="I22" s="207"/>
      <c r="J22" s="207"/>
      <c r="K22" s="207"/>
      <c r="L22" s="219">
        <v>-31238</v>
      </c>
      <c r="M22" s="207"/>
      <c r="N22" s="219">
        <v>-21080</v>
      </c>
      <c r="O22" s="214"/>
      <c r="P22" s="219">
        <v>0</v>
      </c>
      <c r="Q22" s="207"/>
      <c r="R22" s="219">
        <v>-52318</v>
      </c>
      <c r="S22" s="207"/>
      <c r="T22" s="207"/>
      <c r="U22" s="207"/>
      <c r="V22" s="214"/>
      <c r="W22" s="207"/>
    </row>
    <row r="23" spans="1:26" s="210" customFormat="1" ht="19.5" customHeight="1">
      <c r="A23" s="220" t="s">
        <v>111</v>
      </c>
      <c r="B23" s="211"/>
      <c r="C23" s="212"/>
      <c r="D23" s="219">
        <v>0</v>
      </c>
      <c r="E23" s="212"/>
      <c r="F23" s="219">
        <v>0</v>
      </c>
      <c r="G23" s="212"/>
      <c r="H23" s="219">
        <v>0</v>
      </c>
      <c r="I23" s="213"/>
      <c r="J23" s="212"/>
      <c r="K23" s="212"/>
      <c r="L23" s="219">
        <v>-31238</v>
      </c>
      <c r="M23" s="214"/>
      <c r="N23" s="219">
        <v>-21080</v>
      </c>
      <c r="O23" s="214"/>
      <c r="P23" s="219">
        <v>2817370</v>
      </c>
      <c r="Q23" s="207"/>
      <c r="R23" s="219">
        <v>2765052</v>
      </c>
      <c r="S23" s="207"/>
      <c r="T23" s="207"/>
      <c r="U23" s="207"/>
      <c r="V23" s="214"/>
      <c r="W23" s="207"/>
    </row>
    <row r="24" spans="1:26" s="210" customFormat="1" ht="9.75" customHeight="1">
      <c r="A24" s="216"/>
      <c r="B24" s="211"/>
      <c r="C24" s="212"/>
      <c r="D24" s="207"/>
      <c r="E24" s="212"/>
      <c r="F24" s="207"/>
      <c r="G24" s="212"/>
      <c r="H24" s="219"/>
      <c r="I24" s="213"/>
      <c r="J24" s="212"/>
      <c r="K24" s="212"/>
      <c r="L24" s="207"/>
      <c r="M24" s="214"/>
      <c r="N24" s="207"/>
      <c r="O24" s="214"/>
      <c r="P24" s="207"/>
      <c r="Q24" s="207"/>
      <c r="R24" s="207"/>
      <c r="S24" s="207"/>
      <c r="T24" s="207"/>
      <c r="U24" s="207"/>
      <c r="V24" s="214"/>
      <c r="W24" s="207"/>
    </row>
    <row r="25" spans="1:26" s="210" customFormat="1" ht="19.5" customHeight="1">
      <c r="A25" s="216" t="s">
        <v>142</v>
      </c>
      <c r="B25" s="211"/>
      <c r="C25" s="212"/>
      <c r="D25" s="207"/>
      <c r="E25" s="212"/>
      <c r="F25" s="207"/>
      <c r="G25" s="212"/>
      <c r="H25" s="219"/>
      <c r="I25" s="213"/>
      <c r="J25" s="212"/>
      <c r="K25" s="212"/>
      <c r="L25" s="207"/>
      <c r="M25" s="214"/>
      <c r="N25" s="207"/>
      <c r="O25" s="214"/>
      <c r="P25" s="207"/>
      <c r="Q25" s="207"/>
      <c r="R25" s="207"/>
      <c r="S25" s="207"/>
      <c r="T25" s="207"/>
      <c r="U25" s="207"/>
      <c r="V25" s="214"/>
      <c r="W25" s="207"/>
    </row>
    <row r="26" spans="1:26" s="210" customFormat="1" ht="19.5" customHeight="1">
      <c r="A26" s="216" t="s">
        <v>48</v>
      </c>
      <c r="B26" s="211"/>
      <c r="C26" s="212"/>
      <c r="D26" s="219">
        <v>0</v>
      </c>
      <c r="E26" s="212"/>
      <c r="F26" s="219">
        <v>0</v>
      </c>
      <c r="G26" s="212"/>
      <c r="H26" s="207"/>
      <c r="I26" s="213"/>
      <c r="J26" s="212"/>
      <c r="K26" s="212"/>
      <c r="L26" s="219">
        <v>0</v>
      </c>
      <c r="M26" s="214"/>
      <c r="N26" s="219">
        <v>0</v>
      </c>
      <c r="O26" s="214"/>
      <c r="P26" s="219">
        <v>-21793</v>
      </c>
      <c r="Q26" s="207"/>
      <c r="R26" s="219">
        <v>-21793</v>
      </c>
      <c r="S26" s="207"/>
      <c r="T26" s="207"/>
      <c r="U26" s="207"/>
      <c r="V26" s="214"/>
      <c r="W26" s="207"/>
    </row>
    <row r="27" spans="1:26" s="210" customFormat="1" ht="21" customHeight="1">
      <c r="A27" s="221" t="s">
        <v>143</v>
      </c>
      <c r="B27" s="222"/>
      <c r="C27" s="212"/>
      <c r="D27" s="207">
        <v>150000</v>
      </c>
      <c r="E27" s="214"/>
      <c r="F27" s="207">
        <v>2089458</v>
      </c>
      <c r="G27" s="214"/>
      <c r="H27" s="207">
        <v>0</v>
      </c>
      <c r="I27" s="208"/>
      <c r="J27" s="214"/>
      <c r="K27" s="214"/>
      <c r="L27" s="207">
        <v>-37580</v>
      </c>
      <c r="M27" s="214"/>
      <c r="N27" s="207">
        <v>133096</v>
      </c>
      <c r="O27" s="214"/>
      <c r="P27" s="207">
        <v>29955810</v>
      </c>
      <c r="Q27" s="207"/>
      <c r="R27" s="207">
        <v>32290784</v>
      </c>
      <c r="S27" s="207"/>
      <c r="T27" s="207"/>
      <c r="U27" s="207"/>
      <c r="V27" s="214"/>
      <c r="W27" s="207"/>
    </row>
    <row r="28" spans="1:26" s="210" customFormat="1" ht="19.5" hidden="1" customHeight="1" thickTop="1">
      <c r="A28" s="224"/>
      <c r="B28" s="211"/>
      <c r="C28" s="212"/>
      <c r="D28" s="207"/>
      <c r="E28" s="212"/>
      <c r="F28" s="207"/>
      <c r="G28" s="212"/>
      <c r="H28" s="207"/>
      <c r="I28" s="213"/>
      <c r="J28" s="212"/>
      <c r="K28" s="212"/>
      <c r="L28" s="207"/>
      <c r="M28" s="214"/>
      <c r="N28" s="207"/>
      <c r="O28" s="214"/>
      <c r="P28" s="214"/>
      <c r="Q28" s="207"/>
      <c r="R28" s="208"/>
      <c r="S28" s="214"/>
      <c r="T28" s="214"/>
      <c r="U28" s="214"/>
      <c r="V28" s="214"/>
      <c r="W28" s="208"/>
    </row>
    <row r="29" spans="1:26" s="210" customFormat="1" ht="18.75" hidden="1" customHeight="1">
      <c r="A29" s="225" t="s">
        <v>143</v>
      </c>
      <c r="B29" s="215"/>
      <c r="C29" s="207"/>
      <c r="D29" s="226">
        <v>150000</v>
      </c>
      <c r="E29" s="226"/>
      <c r="F29" s="208">
        <v>2089458</v>
      </c>
      <c r="G29" s="226"/>
      <c r="H29" s="207">
        <v>0</v>
      </c>
      <c r="I29" s="226"/>
      <c r="J29" s="226"/>
      <c r="K29" s="226"/>
      <c r="L29" s="226">
        <v>-37580</v>
      </c>
      <c r="M29" s="226"/>
      <c r="N29" s="226">
        <v>133096</v>
      </c>
      <c r="O29" s="226"/>
      <c r="P29" s="207">
        <v>29955810</v>
      </c>
      <c r="Q29" s="207"/>
      <c r="R29" s="207">
        <v>32290784</v>
      </c>
      <c r="S29" s="226"/>
      <c r="T29" s="226"/>
      <c r="U29" s="226"/>
      <c r="V29" s="226"/>
      <c r="W29" s="226"/>
      <c r="X29" s="227"/>
      <c r="Y29" s="228"/>
    </row>
    <row r="30" spans="1:26" ht="7.5" customHeight="1">
      <c r="A30" s="215"/>
      <c r="B30" s="215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</row>
    <row r="31" spans="1:26" s="231" customFormat="1" ht="18.75">
      <c r="A31" s="215" t="s">
        <v>135</v>
      </c>
      <c r="B31" s="222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29"/>
      <c r="O31" s="207"/>
      <c r="P31" s="207"/>
      <c r="Q31" s="207"/>
      <c r="R31" s="207"/>
      <c r="S31" s="230"/>
      <c r="T31" s="230"/>
      <c r="U31" s="230"/>
      <c r="V31" s="230"/>
      <c r="W31" s="230"/>
    </row>
    <row r="32" spans="1:26" s="231" customFormat="1" ht="18.75">
      <c r="A32" s="216" t="s">
        <v>101</v>
      </c>
      <c r="B32" s="232"/>
      <c r="C32" s="208"/>
      <c r="D32" s="207">
        <v>0</v>
      </c>
      <c r="E32" s="208"/>
      <c r="F32" s="207">
        <v>0</v>
      </c>
      <c r="G32" s="208"/>
      <c r="H32" s="207">
        <v>0</v>
      </c>
      <c r="I32" s="208">
        <v>0</v>
      </c>
      <c r="J32" s="206"/>
      <c r="K32" s="206"/>
      <c r="L32" s="207">
        <v>0</v>
      </c>
      <c r="M32" s="206"/>
      <c r="N32" s="207">
        <v>0</v>
      </c>
      <c r="O32" s="206"/>
      <c r="P32" s="207">
        <v>2998451</v>
      </c>
      <c r="Q32" s="207"/>
      <c r="R32" s="207">
        <v>2998451</v>
      </c>
      <c r="S32" s="230"/>
      <c r="T32" s="230"/>
      <c r="U32" s="230"/>
      <c r="V32" s="233"/>
      <c r="W32" s="230"/>
      <c r="Z32" s="234"/>
    </row>
    <row r="33" spans="1:26" s="231" customFormat="1" ht="18.75">
      <c r="A33" s="217" t="s">
        <v>136</v>
      </c>
      <c r="B33" s="235"/>
      <c r="C33" s="208"/>
      <c r="D33" s="207"/>
      <c r="E33" s="208"/>
      <c r="F33" s="207"/>
      <c r="G33" s="208"/>
      <c r="H33" s="207"/>
      <c r="I33" s="208"/>
      <c r="J33" s="206"/>
      <c r="K33" s="206"/>
      <c r="L33" s="207"/>
      <c r="M33" s="206"/>
      <c r="N33" s="207"/>
      <c r="O33" s="206"/>
      <c r="P33" s="207"/>
      <c r="Q33" s="207"/>
      <c r="R33" s="207"/>
      <c r="S33" s="230"/>
      <c r="T33" s="230"/>
      <c r="U33" s="230"/>
      <c r="V33" s="233"/>
      <c r="W33" s="230"/>
      <c r="Z33" s="234"/>
    </row>
    <row r="34" spans="1:26" s="231" customFormat="1" ht="18.75" hidden="1">
      <c r="A34" s="217" t="s">
        <v>144</v>
      </c>
      <c r="B34" s="232"/>
      <c r="C34" s="208"/>
      <c r="D34" s="207"/>
      <c r="E34" s="208"/>
      <c r="F34" s="207"/>
      <c r="G34" s="208"/>
      <c r="H34" s="207"/>
      <c r="I34" s="208"/>
      <c r="J34" s="206"/>
      <c r="K34" s="206"/>
      <c r="L34" s="207"/>
      <c r="M34" s="206"/>
      <c r="N34" s="229"/>
      <c r="O34" s="206"/>
      <c r="P34" s="207"/>
      <c r="Q34" s="207"/>
      <c r="R34" s="207"/>
      <c r="S34" s="230"/>
      <c r="T34" s="230"/>
      <c r="U34" s="230"/>
      <c r="V34" s="233"/>
      <c r="W34" s="230"/>
      <c r="Z34" s="234"/>
    </row>
    <row r="35" spans="1:26" s="231" customFormat="1" ht="18.75" hidden="1">
      <c r="A35" s="217" t="s">
        <v>145</v>
      </c>
      <c r="B35" s="232"/>
      <c r="C35" s="208"/>
      <c r="D35" s="207">
        <v>0</v>
      </c>
      <c r="E35" s="208"/>
      <c r="F35" s="207">
        <v>0</v>
      </c>
      <c r="G35" s="208"/>
      <c r="H35" s="207">
        <v>0</v>
      </c>
      <c r="I35" s="208"/>
      <c r="J35" s="206"/>
      <c r="K35" s="206"/>
      <c r="L35" s="207">
        <v>0</v>
      </c>
      <c r="M35" s="206"/>
      <c r="N35" s="229"/>
      <c r="O35" s="206"/>
      <c r="P35" s="236">
        <v>0</v>
      </c>
      <c r="Q35" s="207"/>
      <c r="R35" s="207">
        <v>0</v>
      </c>
      <c r="S35" s="237"/>
      <c r="T35" s="237"/>
      <c r="U35" s="237"/>
      <c r="V35" s="233"/>
      <c r="W35" s="230"/>
      <c r="Z35" s="234"/>
    </row>
    <row r="36" spans="1:26" s="231" customFormat="1" ht="20.25" customHeight="1">
      <c r="A36" s="217" t="s">
        <v>137</v>
      </c>
      <c r="B36" s="232"/>
      <c r="C36" s="208"/>
      <c r="D36" s="207"/>
      <c r="E36" s="208"/>
      <c r="F36" s="207"/>
      <c r="G36" s="208"/>
      <c r="H36" s="207"/>
      <c r="I36" s="208"/>
      <c r="J36" s="206"/>
      <c r="K36" s="206"/>
      <c r="L36" s="207"/>
      <c r="M36" s="206"/>
      <c r="N36" s="229"/>
      <c r="O36" s="206"/>
      <c r="P36" s="236"/>
      <c r="Q36" s="207"/>
      <c r="R36" s="207"/>
      <c r="S36" s="237"/>
      <c r="T36" s="237"/>
      <c r="U36" s="237"/>
      <c r="V36" s="233"/>
      <c r="W36" s="230"/>
      <c r="Z36" s="234"/>
    </row>
    <row r="37" spans="1:26" s="231" customFormat="1" ht="17.25" customHeight="1">
      <c r="A37" s="217" t="s">
        <v>138</v>
      </c>
      <c r="B37" s="238" t="s">
        <v>139</v>
      </c>
      <c r="C37" s="208"/>
      <c r="D37" s="207">
        <v>0</v>
      </c>
      <c r="E37" s="208"/>
      <c r="F37" s="207">
        <v>0</v>
      </c>
      <c r="G37" s="208"/>
      <c r="H37" s="207">
        <v>0</v>
      </c>
      <c r="I37" s="208">
        <v>0</v>
      </c>
      <c r="J37" s="206"/>
      <c r="K37" s="206"/>
      <c r="L37" s="207">
        <v>0</v>
      </c>
      <c r="M37" s="239"/>
      <c r="N37" s="240">
        <v>3400</v>
      </c>
      <c r="O37" s="239"/>
      <c r="P37" s="207">
        <v>0</v>
      </c>
      <c r="Q37" s="207"/>
      <c r="R37" s="241">
        <v>3400</v>
      </c>
      <c r="S37" s="230"/>
      <c r="T37" s="230"/>
      <c r="U37" s="230"/>
      <c r="V37" s="242"/>
      <c r="W37" s="230"/>
    </row>
    <row r="38" spans="1:26" ht="18.75">
      <c r="A38" s="215" t="s">
        <v>146</v>
      </c>
      <c r="B38" s="222"/>
      <c r="C38" s="241"/>
      <c r="D38" s="241">
        <v>0</v>
      </c>
      <c r="E38" s="241"/>
      <c r="F38" s="241">
        <v>0</v>
      </c>
      <c r="G38" s="241"/>
      <c r="H38" s="241">
        <v>0</v>
      </c>
      <c r="I38" s="241"/>
      <c r="J38" s="241"/>
      <c r="K38" s="241"/>
      <c r="L38" s="243">
        <v>40441</v>
      </c>
      <c r="M38" s="241"/>
      <c r="N38" s="241">
        <v>0</v>
      </c>
      <c r="O38" s="244"/>
      <c r="P38" s="241">
        <v>0</v>
      </c>
      <c r="Q38" s="207"/>
      <c r="R38" s="226">
        <v>40441</v>
      </c>
      <c r="S38" s="241"/>
      <c r="T38" s="241"/>
      <c r="U38" s="241"/>
      <c r="V38" s="244"/>
      <c r="W38" s="226"/>
    </row>
    <row r="39" spans="1:26" s="231" customFormat="1" ht="18.75">
      <c r="A39" s="220" t="s">
        <v>141</v>
      </c>
      <c r="B39" s="222"/>
      <c r="C39" s="206"/>
      <c r="D39" s="245">
        <v>0</v>
      </c>
      <c r="E39" s="206"/>
      <c r="F39" s="245">
        <v>0</v>
      </c>
      <c r="G39" s="206"/>
      <c r="H39" s="245">
        <v>0</v>
      </c>
      <c r="I39" s="206"/>
      <c r="J39" s="206"/>
      <c r="K39" s="206"/>
      <c r="L39" s="207">
        <v>40441</v>
      </c>
      <c r="M39" s="206"/>
      <c r="N39" s="246">
        <v>3400</v>
      </c>
      <c r="O39" s="206"/>
      <c r="P39" s="245">
        <v>0</v>
      </c>
      <c r="Q39" s="207"/>
      <c r="R39" s="247">
        <v>43841</v>
      </c>
      <c r="S39" s="230"/>
      <c r="T39" s="230"/>
      <c r="U39" s="230"/>
      <c r="V39" s="233"/>
      <c r="W39" s="367"/>
      <c r="Z39" s="234"/>
    </row>
    <row r="40" spans="1:26" s="231" customFormat="1" ht="18.75">
      <c r="A40" s="220" t="s">
        <v>111</v>
      </c>
      <c r="B40" s="222"/>
      <c r="C40" s="206"/>
      <c r="D40" s="245">
        <v>0</v>
      </c>
      <c r="E40" s="206"/>
      <c r="F40" s="245">
        <v>0</v>
      </c>
      <c r="G40" s="206"/>
      <c r="H40" s="245">
        <v>0</v>
      </c>
      <c r="I40" s="206"/>
      <c r="J40" s="206"/>
      <c r="K40" s="206"/>
      <c r="L40" s="245">
        <v>40441</v>
      </c>
      <c r="M40" s="206"/>
      <c r="N40" s="246">
        <v>3400</v>
      </c>
      <c r="O40" s="206"/>
      <c r="P40" s="246">
        <v>2998451</v>
      </c>
      <c r="Q40" s="207"/>
      <c r="R40" s="219">
        <v>3042292</v>
      </c>
      <c r="S40" s="248"/>
      <c r="T40" s="248"/>
      <c r="U40" s="248"/>
      <c r="V40" s="233"/>
      <c r="W40" s="248"/>
      <c r="Z40" s="234"/>
    </row>
    <row r="41" spans="1:26" s="231" customFormat="1" ht="10.5" hidden="1" customHeight="1">
      <c r="A41" s="220"/>
      <c r="B41" s="222"/>
      <c r="C41" s="206"/>
      <c r="D41" s="249"/>
      <c r="E41" s="206"/>
      <c r="F41" s="249"/>
      <c r="G41" s="206"/>
      <c r="H41" s="249"/>
      <c r="I41" s="206"/>
      <c r="J41" s="206"/>
      <c r="K41" s="206"/>
      <c r="L41" s="249"/>
      <c r="M41" s="206"/>
      <c r="N41" s="249"/>
      <c r="O41" s="206"/>
      <c r="P41" s="249"/>
      <c r="Q41" s="207"/>
      <c r="R41" s="249"/>
      <c r="S41" s="250"/>
      <c r="T41" s="250"/>
      <c r="U41" s="250"/>
      <c r="V41" s="233"/>
      <c r="W41" s="250"/>
      <c r="Z41" s="234"/>
    </row>
    <row r="42" spans="1:26" s="231" customFormat="1" ht="18.75" hidden="1">
      <c r="A42" s="215" t="s">
        <v>147</v>
      </c>
      <c r="B42" s="222"/>
      <c r="C42" s="239"/>
      <c r="D42" s="206"/>
      <c r="E42" s="239"/>
      <c r="F42" s="206"/>
      <c r="G42" s="239"/>
      <c r="H42" s="206"/>
      <c r="I42" s="206"/>
      <c r="J42" s="239"/>
      <c r="K42" s="239"/>
      <c r="L42" s="239"/>
      <c r="M42" s="239"/>
      <c r="N42" s="239"/>
      <c r="O42" s="239"/>
      <c r="P42" s="206"/>
      <c r="Q42" s="207"/>
      <c r="R42" s="207"/>
      <c r="S42" s="233"/>
      <c r="T42" s="233"/>
      <c r="U42" s="233"/>
      <c r="V42" s="242"/>
      <c r="W42" s="230"/>
    </row>
    <row r="43" spans="1:26" s="231" customFormat="1" ht="18.75" hidden="1">
      <c r="A43" s="215" t="s">
        <v>148</v>
      </c>
      <c r="B43" s="222"/>
      <c r="C43" s="239"/>
      <c r="D43" s="207">
        <v>0</v>
      </c>
      <c r="E43" s="239"/>
      <c r="F43" s="207">
        <v>0</v>
      </c>
      <c r="G43" s="239"/>
      <c r="H43" s="207">
        <v>0</v>
      </c>
      <c r="I43" s="206"/>
      <c r="J43" s="239"/>
      <c r="K43" s="239"/>
      <c r="L43" s="241">
        <v>0</v>
      </c>
      <c r="M43" s="239"/>
      <c r="N43" s="241">
        <v>0</v>
      </c>
      <c r="O43" s="239"/>
      <c r="P43" s="207">
        <v>0</v>
      </c>
      <c r="Q43" s="207"/>
      <c r="R43" s="207">
        <v>0</v>
      </c>
      <c r="S43" s="230"/>
      <c r="T43" s="230"/>
      <c r="U43" s="230"/>
      <c r="V43" s="242"/>
      <c r="W43" s="230"/>
    </row>
    <row r="44" spans="1:26" s="231" customFormat="1" ht="18.75" hidden="1">
      <c r="A44" s="215" t="s">
        <v>149</v>
      </c>
      <c r="B44" s="222"/>
      <c r="C44" s="239"/>
      <c r="D44" s="207">
        <v>0</v>
      </c>
      <c r="E44" s="239"/>
      <c r="F44" s="207">
        <v>0</v>
      </c>
      <c r="G44" s="239"/>
      <c r="H44" s="207">
        <v>0</v>
      </c>
      <c r="I44" s="206"/>
      <c r="J44" s="239"/>
      <c r="K44" s="239"/>
      <c r="L44" s="241">
        <v>0</v>
      </c>
      <c r="M44" s="239"/>
      <c r="N44" s="241">
        <v>0</v>
      </c>
      <c r="O44" s="239"/>
      <c r="P44" s="207">
        <v>0</v>
      </c>
      <c r="Q44" s="207"/>
      <c r="R44" s="207">
        <v>0</v>
      </c>
      <c r="S44" s="230"/>
      <c r="T44" s="230"/>
      <c r="U44" s="230"/>
      <c r="V44" s="242">
        <v>0</v>
      </c>
      <c r="W44" s="230"/>
    </row>
    <row r="45" spans="1:26" s="231" customFormat="1" ht="18.75" hidden="1">
      <c r="A45" s="215" t="s">
        <v>150</v>
      </c>
      <c r="B45" s="222"/>
      <c r="C45" s="208"/>
      <c r="D45" s="245">
        <v>0</v>
      </c>
      <c r="E45" s="208"/>
      <c r="F45" s="245">
        <v>0</v>
      </c>
      <c r="G45" s="208"/>
      <c r="H45" s="245">
        <v>0</v>
      </c>
      <c r="I45" s="208"/>
      <c r="J45" s="206"/>
      <c r="K45" s="206"/>
      <c r="L45" s="245">
        <v>0</v>
      </c>
      <c r="M45" s="206"/>
      <c r="N45" s="245">
        <v>0</v>
      </c>
      <c r="O45" s="206"/>
      <c r="P45" s="245">
        <v>0</v>
      </c>
      <c r="Q45" s="207"/>
      <c r="R45" s="245">
        <v>0</v>
      </c>
      <c r="S45" s="230"/>
      <c r="T45" s="230"/>
      <c r="U45" s="230"/>
      <c r="V45" s="233"/>
      <c r="W45" s="230"/>
    </row>
    <row r="46" spans="1:26" s="231" customFormat="1" ht="18.75">
      <c r="A46" s="215"/>
      <c r="B46" s="222"/>
      <c r="C46" s="208"/>
      <c r="D46" s="207"/>
      <c r="E46" s="208"/>
      <c r="F46" s="207"/>
      <c r="G46" s="208"/>
      <c r="H46" s="207"/>
      <c r="I46" s="208"/>
      <c r="J46" s="206"/>
      <c r="K46" s="206"/>
      <c r="L46" s="207"/>
      <c r="M46" s="206"/>
      <c r="N46" s="207"/>
      <c r="O46" s="206"/>
      <c r="P46" s="207"/>
      <c r="Q46" s="207"/>
      <c r="R46" s="207"/>
      <c r="S46" s="230"/>
      <c r="T46" s="230"/>
      <c r="U46" s="230"/>
      <c r="V46" s="233"/>
      <c r="W46" s="230"/>
    </row>
    <row r="47" spans="1:26" s="231" customFormat="1" ht="18.75">
      <c r="A47" s="215" t="s">
        <v>142</v>
      </c>
      <c r="B47" s="222"/>
      <c r="C47" s="208"/>
      <c r="D47" s="207"/>
      <c r="E47" s="208"/>
      <c r="F47" s="207"/>
      <c r="G47" s="208"/>
      <c r="H47" s="207"/>
      <c r="I47" s="208"/>
      <c r="J47" s="206"/>
      <c r="K47" s="206"/>
      <c r="L47" s="207"/>
      <c r="M47" s="206"/>
      <c r="N47" s="207"/>
      <c r="O47" s="206"/>
      <c r="P47" s="207"/>
      <c r="Q47" s="207"/>
      <c r="R47" s="207"/>
      <c r="S47" s="230"/>
      <c r="T47" s="230"/>
      <c r="U47" s="230"/>
      <c r="V47" s="233"/>
      <c r="W47" s="230"/>
    </row>
    <row r="48" spans="1:26" s="231" customFormat="1" ht="18.75">
      <c r="A48" s="215" t="s">
        <v>151</v>
      </c>
      <c r="B48" s="222"/>
      <c r="C48" s="208"/>
      <c r="D48" s="207">
        <v>0</v>
      </c>
      <c r="E48" s="208"/>
      <c r="F48" s="207">
        <v>0</v>
      </c>
      <c r="G48" s="208"/>
      <c r="H48" s="207">
        <v>0</v>
      </c>
      <c r="I48" s="208">
        <v>0</v>
      </c>
      <c r="J48" s="206"/>
      <c r="K48" s="206"/>
      <c r="L48" s="207">
        <v>0</v>
      </c>
      <c r="M48" s="206"/>
      <c r="N48" s="207">
        <v>0</v>
      </c>
      <c r="O48" s="206"/>
      <c r="P48" s="207">
        <v>-42785</v>
      </c>
      <c r="Q48" s="207"/>
      <c r="R48" s="207">
        <v>-42785</v>
      </c>
      <c r="S48" s="230"/>
      <c r="T48" s="230"/>
      <c r="U48" s="230"/>
      <c r="V48" s="233"/>
      <c r="W48" s="230"/>
    </row>
    <row r="49" spans="1:24" s="231" customFormat="1" ht="18.75" hidden="1">
      <c r="A49" s="215" t="s">
        <v>152</v>
      </c>
      <c r="B49" s="222"/>
      <c r="C49" s="208"/>
      <c r="D49" s="245">
        <v>0</v>
      </c>
      <c r="E49" s="208"/>
      <c r="F49" s="245">
        <v>0</v>
      </c>
      <c r="G49" s="208"/>
      <c r="H49" s="245">
        <v>0</v>
      </c>
      <c r="I49" s="208"/>
      <c r="J49" s="206"/>
      <c r="K49" s="206"/>
      <c r="L49" s="245">
        <v>0</v>
      </c>
      <c r="M49" s="206"/>
      <c r="N49" s="245">
        <v>0</v>
      </c>
      <c r="O49" s="206"/>
      <c r="P49" s="245">
        <v>0</v>
      </c>
      <c r="Q49" s="207"/>
      <c r="R49" s="245">
        <v>0</v>
      </c>
      <c r="S49" s="230"/>
      <c r="T49" s="230"/>
      <c r="U49" s="230"/>
      <c r="V49" s="233"/>
      <c r="W49" s="230"/>
    </row>
    <row r="50" spans="1:24" ht="19.5" thickBot="1">
      <c r="A50" s="251" t="s">
        <v>153</v>
      </c>
      <c r="B50" s="196"/>
      <c r="C50" s="206"/>
      <c r="D50" s="252">
        <v>150000</v>
      </c>
      <c r="E50" s="206">
        <v>0</v>
      </c>
      <c r="F50" s="252">
        <v>2089458</v>
      </c>
      <c r="G50" s="206"/>
      <c r="H50" s="223">
        <v>0</v>
      </c>
      <c r="I50" s="253" t="e">
        <v>#REF!</v>
      </c>
      <c r="J50" s="206">
        <v>0</v>
      </c>
      <c r="K50" s="206"/>
      <c r="L50" s="252">
        <v>2861</v>
      </c>
      <c r="M50" s="206"/>
      <c r="N50" s="252">
        <v>136496</v>
      </c>
      <c r="O50" s="206"/>
      <c r="P50" s="252">
        <v>32911476</v>
      </c>
      <c r="Q50" s="207"/>
      <c r="R50" s="223">
        <v>35290291</v>
      </c>
      <c r="S50" s="208"/>
      <c r="T50" s="208"/>
      <c r="U50" s="208"/>
      <c r="V50" s="206"/>
      <c r="W50" s="208"/>
      <c r="X50" s="254"/>
    </row>
    <row r="51" spans="1:24" ht="12.75" customHeight="1" thickTop="1">
      <c r="A51" s="255"/>
      <c r="B51" s="255"/>
      <c r="C51" s="214"/>
      <c r="D51" s="256"/>
      <c r="E51" s="214"/>
      <c r="F51" s="208"/>
      <c r="G51" s="214"/>
      <c r="H51" s="208"/>
      <c r="I51" s="208"/>
      <c r="J51" s="214"/>
      <c r="K51" s="214"/>
      <c r="L51" s="214"/>
      <c r="M51" s="214"/>
      <c r="N51" s="214"/>
      <c r="O51" s="214"/>
      <c r="P51" s="214"/>
      <c r="Q51" s="207"/>
      <c r="R51" s="206"/>
      <c r="S51" s="214"/>
      <c r="T51" s="214"/>
      <c r="U51" s="214"/>
      <c r="V51" s="214"/>
      <c r="W51" s="206"/>
    </row>
    <row r="52" spans="1:24" ht="12.75" customHeight="1">
      <c r="A52" s="255"/>
      <c r="B52" s="255"/>
      <c r="C52" s="257"/>
      <c r="D52" s="258"/>
      <c r="E52" s="257"/>
      <c r="F52" s="259"/>
      <c r="G52" s="257"/>
      <c r="H52" s="259"/>
      <c r="I52" s="259"/>
      <c r="J52" s="257"/>
      <c r="K52" s="257"/>
      <c r="L52" s="257"/>
      <c r="M52" s="260"/>
      <c r="N52" s="257"/>
      <c r="O52" s="257"/>
      <c r="P52" s="257"/>
      <c r="Q52" s="207"/>
      <c r="R52" s="261"/>
      <c r="S52" s="257"/>
      <c r="T52" s="257"/>
      <c r="U52" s="257"/>
      <c r="V52" s="244"/>
      <c r="W52" s="368"/>
    </row>
    <row r="53" spans="1:24" ht="18.75">
      <c r="A53" s="229"/>
      <c r="B53" s="229"/>
      <c r="C53" s="257"/>
      <c r="D53" s="258"/>
      <c r="E53" s="257"/>
      <c r="F53" s="259"/>
      <c r="G53" s="257"/>
      <c r="H53" s="259"/>
      <c r="I53" s="259"/>
      <c r="J53" s="257"/>
      <c r="K53" s="257"/>
      <c r="L53" s="257"/>
      <c r="M53" s="260"/>
      <c r="N53" s="257"/>
      <c r="O53" s="257"/>
      <c r="P53" s="257"/>
      <c r="Q53" s="207"/>
      <c r="R53" s="262"/>
      <c r="S53" s="257"/>
      <c r="T53" s="257"/>
      <c r="U53" s="257"/>
      <c r="V53" s="244"/>
      <c r="W53" s="369"/>
    </row>
    <row r="54" spans="1:24" ht="18.75">
      <c r="A54" s="255"/>
      <c r="B54" s="255"/>
      <c r="C54" s="257"/>
      <c r="D54" s="258"/>
      <c r="E54" s="257"/>
      <c r="F54" s="259"/>
      <c r="G54" s="257"/>
      <c r="H54" s="259"/>
      <c r="I54" s="259"/>
      <c r="J54" s="257"/>
      <c r="K54" s="257"/>
      <c r="L54" s="257"/>
      <c r="M54" s="260"/>
      <c r="N54" s="257"/>
      <c r="O54" s="257"/>
      <c r="P54" s="257"/>
      <c r="Q54" s="207"/>
      <c r="R54" s="262"/>
      <c r="S54" s="257"/>
      <c r="T54" s="257"/>
      <c r="U54" s="257"/>
      <c r="V54" s="244"/>
      <c r="W54" s="369"/>
    </row>
    <row r="55" spans="1:24">
      <c r="A55" s="137"/>
      <c r="B55" s="137"/>
      <c r="C55" s="134"/>
      <c r="D55" s="137"/>
      <c r="E55" s="134"/>
      <c r="F55" s="134"/>
      <c r="G55" s="134"/>
      <c r="H55" s="134"/>
      <c r="I55" s="134"/>
      <c r="J55" s="134"/>
      <c r="K55" s="134"/>
      <c r="L55" s="134"/>
      <c r="M55" s="263"/>
      <c r="N55" s="134"/>
      <c r="O55" s="134"/>
      <c r="P55" s="264"/>
      <c r="Q55" s="264"/>
      <c r="R55" s="265"/>
      <c r="S55" s="264"/>
      <c r="T55" s="264"/>
      <c r="U55" s="264"/>
      <c r="V55" s="266"/>
      <c r="W55" s="266"/>
    </row>
    <row r="56" spans="1:24" ht="18.75">
      <c r="A56" s="267"/>
      <c r="B56" s="267"/>
      <c r="C56" s="134"/>
      <c r="D56" s="137"/>
      <c r="E56" s="134"/>
      <c r="F56" s="134"/>
      <c r="G56" s="134"/>
      <c r="H56" s="134"/>
      <c r="I56" s="134"/>
      <c r="J56" s="134"/>
      <c r="K56" s="134"/>
      <c r="L56" s="134"/>
      <c r="M56" s="263"/>
      <c r="N56" s="134"/>
      <c r="O56" s="134"/>
      <c r="P56" s="264"/>
      <c r="Q56" s="207"/>
      <c r="R56" s="265"/>
      <c r="S56" s="264"/>
      <c r="T56" s="264"/>
      <c r="U56" s="264"/>
      <c r="V56" s="266"/>
      <c r="W56" s="266"/>
    </row>
    <row r="57" spans="1:24" ht="18.75">
      <c r="A57" s="268"/>
      <c r="B57" s="268"/>
      <c r="C57" s="269"/>
      <c r="D57" s="270"/>
      <c r="E57" s="269"/>
      <c r="F57" s="143"/>
      <c r="G57" s="269"/>
      <c r="H57" s="143"/>
      <c r="I57" s="143"/>
      <c r="J57" s="269"/>
      <c r="K57" s="269"/>
      <c r="L57" s="269"/>
      <c r="M57" s="271"/>
      <c r="N57" s="269"/>
      <c r="O57" s="269"/>
      <c r="P57" s="269"/>
      <c r="Q57" s="207"/>
      <c r="R57" s="272"/>
      <c r="S57" s="269"/>
      <c r="T57" s="269"/>
      <c r="U57" s="269"/>
      <c r="W57" s="289"/>
    </row>
    <row r="58" spans="1:24" ht="18.75">
      <c r="A58" s="268"/>
      <c r="B58" s="268"/>
      <c r="C58" s="273"/>
      <c r="D58" s="273">
        <v>0</v>
      </c>
      <c r="E58" s="273">
        <v>0</v>
      </c>
      <c r="F58" s="273">
        <v>0</v>
      </c>
      <c r="G58" s="273"/>
      <c r="H58" s="273">
        <v>0</v>
      </c>
      <c r="I58" s="273" t="e">
        <v>#REF!</v>
      </c>
      <c r="J58" s="273">
        <v>0</v>
      </c>
      <c r="K58" s="273"/>
      <c r="L58" s="273">
        <v>0</v>
      </c>
      <c r="M58" s="273"/>
      <c r="N58" s="273">
        <v>0</v>
      </c>
      <c r="O58" s="273"/>
      <c r="P58" s="273">
        <v>0</v>
      </c>
      <c r="Q58" s="207"/>
      <c r="R58" s="273">
        <v>0</v>
      </c>
      <c r="S58" s="273"/>
      <c r="T58" s="273"/>
      <c r="U58" s="273"/>
      <c r="V58" s="273">
        <f>+ROUND(V50,0)</f>
        <v>0</v>
      </c>
      <c r="W58" s="273"/>
    </row>
    <row r="59" spans="1:24">
      <c r="A59" s="268"/>
      <c r="B59" s="268"/>
      <c r="C59" s="274"/>
      <c r="D59" s="275"/>
      <c r="E59" s="274"/>
      <c r="F59" s="276"/>
      <c r="G59" s="274"/>
      <c r="H59" s="276"/>
      <c r="I59" s="276"/>
      <c r="J59" s="274"/>
      <c r="K59" s="274"/>
      <c r="L59" s="274"/>
      <c r="M59" s="277"/>
      <c r="N59" s="274"/>
      <c r="O59" s="274"/>
      <c r="P59" s="278"/>
      <c r="Q59" s="278"/>
      <c r="R59" s="279"/>
      <c r="S59" s="278"/>
      <c r="T59" s="278"/>
      <c r="U59" s="278"/>
      <c r="V59" s="274"/>
      <c r="W59" s="370"/>
    </row>
    <row r="60" spans="1:24">
      <c r="A60" s="268"/>
      <c r="B60" s="268"/>
      <c r="C60" s="274"/>
      <c r="D60" s="275"/>
      <c r="E60" s="274"/>
      <c r="F60" s="276"/>
      <c r="G60" s="274"/>
      <c r="H60" s="276"/>
      <c r="I60" s="276"/>
      <c r="J60" s="274"/>
      <c r="K60" s="274"/>
      <c r="L60" s="274"/>
      <c r="M60" s="277"/>
      <c r="N60" s="274"/>
      <c r="O60" s="274"/>
      <c r="P60" s="274"/>
      <c r="Q60" s="274"/>
      <c r="R60" s="279"/>
      <c r="S60" s="274"/>
      <c r="T60" s="274"/>
      <c r="U60" s="274"/>
      <c r="V60" s="274"/>
      <c r="W60" s="370"/>
    </row>
    <row r="61" spans="1:24">
      <c r="A61" s="268"/>
      <c r="B61" s="268"/>
      <c r="C61" s="274"/>
      <c r="D61" s="275"/>
      <c r="E61" s="274"/>
      <c r="F61" s="276"/>
      <c r="G61" s="274"/>
      <c r="H61" s="276"/>
      <c r="I61" s="276"/>
      <c r="J61" s="274" t="s">
        <v>154</v>
      </c>
      <c r="K61" s="274"/>
      <c r="L61" s="274"/>
      <c r="M61" s="277"/>
      <c r="N61" s="274"/>
      <c r="O61" s="274"/>
      <c r="P61" s="274"/>
      <c r="Q61" s="274"/>
      <c r="R61" s="279"/>
      <c r="S61" s="274"/>
      <c r="T61" s="274"/>
      <c r="U61" s="274"/>
      <c r="V61" s="274"/>
      <c r="W61" s="370"/>
    </row>
    <row r="62" spans="1:24">
      <c r="C62" s="280"/>
      <c r="D62" s="281"/>
      <c r="E62" s="280"/>
      <c r="F62" s="281"/>
      <c r="G62" s="280"/>
      <c r="H62" s="281"/>
      <c r="I62" s="281"/>
      <c r="J62" s="280"/>
      <c r="K62" s="280"/>
      <c r="L62" s="280"/>
      <c r="M62" s="282"/>
      <c r="N62" s="280"/>
      <c r="O62" s="280"/>
      <c r="P62" s="280"/>
      <c r="Q62" s="280"/>
      <c r="R62" s="283"/>
      <c r="S62" s="280"/>
      <c r="T62" s="280"/>
      <c r="U62" s="280"/>
      <c r="V62" s="280"/>
      <c r="W62" s="371"/>
    </row>
    <row r="63" spans="1:24">
      <c r="C63" s="269"/>
      <c r="D63" s="143"/>
      <c r="E63" s="269"/>
      <c r="F63" s="143"/>
      <c r="G63" s="269"/>
      <c r="H63" s="143"/>
      <c r="I63" s="143"/>
      <c r="J63" s="269"/>
      <c r="K63" s="269"/>
      <c r="L63" s="269"/>
      <c r="M63" s="271"/>
      <c r="N63" s="269"/>
      <c r="O63" s="269"/>
      <c r="P63" s="269"/>
      <c r="Q63" s="269"/>
      <c r="R63" s="272"/>
      <c r="S63" s="269"/>
      <c r="T63" s="269"/>
      <c r="U63" s="269"/>
      <c r="W63" s="289"/>
    </row>
    <row r="64" spans="1:24">
      <c r="R64" s="272"/>
      <c r="W64" s="289"/>
    </row>
    <row r="65" spans="1:23">
      <c r="R65" s="272"/>
      <c r="W65" s="289"/>
    </row>
    <row r="66" spans="1:23">
      <c r="R66" s="272"/>
      <c r="W66" s="289"/>
    </row>
    <row r="67" spans="1:23">
      <c r="A67" s="286"/>
      <c r="B67" s="286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8"/>
      <c r="N67" s="287"/>
      <c r="O67" s="287"/>
      <c r="P67" s="287"/>
      <c r="Q67" s="287"/>
      <c r="R67" s="287"/>
      <c r="S67" s="287"/>
      <c r="T67" s="287"/>
      <c r="U67" s="287"/>
      <c r="V67" s="287"/>
      <c r="W67" s="288"/>
    </row>
    <row r="68" spans="1:23">
      <c r="A68" s="286"/>
      <c r="B68" s="286"/>
      <c r="C68" s="286"/>
      <c r="D68" s="286"/>
      <c r="E68" s="286"/>
      <c r="F68" s="286"/>
      <c r="G68" s="286"/>
      <c r="H68" s="286"/>
      <c r="I68" s="286"/>
      <c r="R68" s="272"/>
      <c r="W68" s="272"/>
    </row>
    <row r="69" spans="1:23">
      <c r="R69" s="272"/>
      <c r="W69" s="272"/>
    </row>
    <row r="70" spans="1:23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89"/>
      <c r="N70" s="272"/>
      <c r="O70" s="272"/>
      <c r="P70" s="272"/>
      <c r="Q70" s="272"/>
      <c r="R70" s="272"/>
      <c r="S70" s="272"/>
      <c r="T70" s="272"/>
      <c r="U70" s="272"/>
      <c r="V70" s="272"/>
      <c r="W70" s="272"/>
    </row>
    <row r="71" spans="1:23">
      <c r="A71" s="290"/>
      <c r="B71" s="290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2"/>
      <c r="N71" s="291"/>
      <c r="O71" s="291"/>
      <c r="P71" s="291"/>
      <c r="Q71" s="291"/>
      <c r="R71" s="291"/>
      <c r="S71" s="291"/>
      <c r="T71" s="291"/>
      <c r="U71" s="291"/>
      <c r="V71" s="291"/>
      <c r="W71" s="291"/>
    </row>
    <row r="72" spans="1:23">
      <c r="A72" s="293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4"/>
      <c r="N72" s="293"/>
      <c r="O72" s="293"/>
      <c r="P72" s="293"/>
      <c r="Q72" s="293"/>
      <c r="R72" s="293"/>
      <c r="S72" s="293"/>
      <c r="T72" s="293"/>
      <c r="U72" s="293"/>
      <c r="V72" s="293"/>
      <c r="W72" s="293"/>
    </row>
    <row r="73" spans="1:23">
      <c r="A73" s="295"/>
      <c r="B73" s="295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7"/>
      <c r="N73" s="296"/>
      <c r="O73" s="296"/>
      <c r="P73" s="296"/>
      <c r="Q73" s="296"/>
      <c r="R73" s="296"/>
      <c r="S73" s="296"/>
      <c r="T73" s="296"/>
      <c r="U73" s="296"/>
      <c r="V73" s="296"/>
      <c r="W73" s="296"/>
    </row>
    <row r="74" spans="1:23">
      <c r="A74" s="298"/>
      <c r="B74" s="298"/>
      <c r="C74" s="285"/>
      <c r="D74" s="299"/>
      <c r="E74" s="285"/>
      <c r="F74" s="299"/>
      <c r="G74" s="285"/>
      <c r="H74" s="299"/>
      <c r="I74" s="299"/>
      <c r="J74" s="285"/>
      <c r="K74" s="285"/>
      <c r="L74" s="285"/>
      <c r="N74" s="285"/>
      <c r="O74" s="285"/>
      <c r="P74" s="285"/>
      <c r="Q74" s="285"/>
      <c r="R74" s="299"/>
      <c r="S74" s="285"/>
      <c r="T74" s="285"/>
      <c r="U74" s="285"/>
      <c r="V74" s="285"/>
      <c r="W74" s="299"/>
    </row>
    <row r="75" spans="1:23">
      <c r="A75" s="298"/>
      <c r="B75" s="298"/>
      <c r="C75" s="285"/>
      <c r="D75" s="299"/>
      <c r="E75" s="285"/>
      <c r="F75" s="299"/>
      <c r="G75" s="285"/>
      <c r="H75" s="299"/>
      <c r="I75" s="299"/>
      <c r="J75" s="285"/>
      <c r="K75" s="285"/>
      <c r="L75" s="285"/>
      <c r="N75" s="285"/>
      <c r="O75" s="285"/>
      <c r="P75" s="285"/>
      <c r="Q75" s="285"/>
      <c r="R75" s="299"/>
      <c r="S75" s="285"/>
      <c r="T75" s="285"/>
      <c r="U75" s="285"/>
      <c r="V75" s="285"/>
      <c r="W75" s="299"/>
    </row>
  </sheetData>
  <sheetProtection formatCells="0" formatColumns="0" formatRows="0"/>
  <printOptions horizontalCentered="1"/>
  <pageMargins left="0.78740157480314965" right="0.39370078740157483" top="0.47244094488188981" bottom="1.1811023622047245" header="0" footer="0.59055118110236227"/>
  <pageSetup scale="54" orientation="portrait" r:id="rId1"/>
  <headerFooter>
    <oddFooter>&amp;L
&amp;C&amp;"Times New Roman,Normal"&amp;18Las notas que se adjuntan son parte integral de estos estados financieros consolidados.
-5-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2CCA4-8ED8-4E3D-9423-1E1514EC5612}">
  <sheetPr>
    <tabColor rgb="FF00B050"/>
  </sheetPr>
  <dimension ref="A1:IT85"/>
  <sheetViews>
    <sheetView showGridLines="0" view="pageBreakPreview" zoomScale="87" zoomScaleNormal="80" zoomScaleSheetLayoutView="87" workbookViewId="0">
      <selection activeCell="F10" sqref="F10"/>
    </sheetView>
  </sheetViews>
  <sheetFormatPr baseColWidth="10" defaultColWidth="9.140625" defaultRowHeight="15.75"/>
  <cols>
    <col min="1" max="1" width="9.140625" style="6" customWidth="1"/>
    <col min="2" max="2" width="57.7109375" style="6" customWidth="1"/>
    <col min="3" max="3" width="9" style="154" customWidth="1"/>
    <col min="4" max="4" width="16" style="4" customWidth="1"/>
    <col min="5" max="5" width="1.7109375" style="6" customWidth="1"/>
    <col min="6" max="6" width="15.5703125" style="5" customWidth="1"/>
    <col min="7" max="7" width="15.5703125" style="6" customWidth="1"/>
    <col min="8" max="8" width="16.42578125" style="6" bestFit="1" customWidth="1"/>
    <col min="9" max="9" width="9.140625" style="6" customWidth="1"/>
    <col min="10" max="10" width="14.42578125" style="6" customWidth="1"/>
    <col min="11" max="11" width="9.85546875" style="6" customWidth="1"/>
    <col min="12" max="16" width="9.140625" style="6" customWidth="1"/>
    <col min="17" max="17" width="9.140625" style="6" hidden="1" customWidth="1"/>
    <col min="18" max="18" width="0" style="6" hidden="1" customWidth="1"/>
    <col min="19" max="16384" width="9.140625" style="6"/>
  </cols>
  <sheetData>
    <row r="1" spans="1:18" ht="20.100000000000001" customHeight="1">
      <c r="A1" s="1" t="s">
        <v>0</v>
      </c>
      <c r="B1" s="2"/>
      <c r="C1" s="3"/>
      <c r="E1" s="5"/>
      <c r="H1" s="4"/>
      <c r="I1" s="5"/>
      <c r="J1" s="4"/>
      <c r="K1" s="5"/>
    </row>
    <row r="2" spans="1:18" s="8" customFormat="1" ht="20.100000000000001" customHeight="1">
      <c r="A2" s="7" t="s">
        <v>1</v>
      </c>
      <c r="H2" s="9"/>
      <c r="J2" s="10"/>
    </row>
    <row r="3" spans="1:18" s="12" customFormat="1" ht="20.100000000000001" customHeight="1">
      <c r="A3" s="11"/>
      <c r="H3" s="13"/>
      <c r="J3" s="14"/>
    </row>
    <row r="4" spans="1:18" s="12" customFormat="1" ht="20.100000000000001" customHeight="1">
      <c r="A4" s="15" t="s">
        <v>155</v>
      </c>
      <c r="B4" s="16"/>
      <c r="C4" s="14"/>
      <c r="D4" s="14"/>
      <c r="E4" s="14"/>
      <c r="F4" s="14"/>
      <c r="G4" s="14"/>
      <c r="H4" s="17"/>
      <c r="I4" s="14"/>
      <c r="J4" s="14"/>
      <c r="K4" s="14"/>
    </row>
    <row r="5" spans="1:18" s="21" customFormat="1" ht="20.100000000000001" customHeight="1">
      <c r="A5" s="15" t="str">
        <f>+'Estado ganancias o pérdidas'!A5</f>
        <v>Por el año terminado al 31 de diciembre de 2020</v>
      </c>
      <c r="B5" s="18"/>
      <c r="C5" s="19"/>
      <c r="D5" s="19"/>
      <c r="E5" s="19"/>
      <c r="F5" s="19"/>
      <c r="G5" s="19"/>
      <c r="H5" s="20"/>
      <c r="I5" s="19"/>
      <c r="J5" s="19"/>
      <c r="K5" s="19"/>
    </row>
    <row r="6" spans="1:18" s="19" customFormat="1" ht="20.100000000000001" customHeight="1">
      <c r="A6" s="22" t="str">
        <f>+'Estado de situación financiera'!A6</f>
        <v>(Cifras en balboas)</v>
      </c>
      <c r="B6" s="23"/>
      <c r="C6" s="24"/>
      <c r="D6" s="24"/>
      <c r="E6" s="24"/>
      <c r="F6" s="24"/>
      <c r="G6" s="24"/>
      <c r="H6" s="25"/>
      <c r="I6" s="24"/>
      <c r="J6" s="24"/>
      <c r="K6" s="24"/>
    </row>
    <row r="7" spans="1:18" s="133" customFormat="1" ht="18.75">
      <c r="A7" s="300"/>
      <c r="B7" s="301"/>
      <c r="C7" s="301"/>
      <c r="D7" s="302"/>
      <c r="E7" s="301"/>
      <c r="F7" s="301"/>
    </row>
    <row r="8" spans="1:18" s="133" customFormat="1" hidden="1">
      <c r="A8" s="303"/>
      <c r="B8" s="301"/>
      <c r="C8" s="301"/>
      <c r="D8" s="88" t="s">
        <v>104</v>
      </c>
      <c r="E8" s="301"/>
      <c r="F8" s="83" t="s">
        <v>104</v>
      </c>
    </row>
    <row r="9" spans="1:18" s="305" customFormat="1">
      <c r="A9" s="5"/>
      <c r="B9" s="304"/>
      <c r="C9" s="266" t="s">
        <v>6</v>
      </c>
      <c r="D9" s="20">
        <v>2020</v>
      </c>
      <c r="E9" s="163"/>
      <c r="F9" s="163">
        <v>2019</v>
      </c>
    </row>
    <row r="10" spans="1:18" s="305" customFormat="1">
      <c r="A10" s="303"/>
      <c r="B10" s="304"/>
      <c r="C10" s="20"/>
      <c r="D10" s="82" t="s">
        <v>7</v>
      </c>
      <c r="E10" s="93"/>
      <c r="F10" s="83" t="s">
        <v>8</v>
      </c>
    </row>
    <row r="11" spans="1:18" s="305" customFormat="1">
      <c r="A11" s="303"/>
      <c r="B11" s="304"/>
      <c r="C11" s="20"/>
      <c r="D11" s="34"/>
      <c r="E11" s="162"/>
      <c r="F11" s="162"/>
    </row>
    <row r="12" spans="1:18" ht="13.5" customHeight="1">
      <c r="A12" s="2" t="s">
        <v>156</v>
      </c>
      <c r="C12" s="109"/>
      <c r="D12" s="34"/>
      <c r="F12" s="306"/>
    </row>
    <row r="13" spans="1:18" ht="14.25" customHeight="1">
      <c r="A13" s="89" t="s">
        <v>157</v>
      </c>
      <c r="B13" s="5"/>
      <c r="C13" s="109"/>
      <c r="D13" s="307">
        <v>2998451.4699999997</v>
      </c>
      <c r="E13" s="308"/>
      <c r="F13" s="309">
        <v>2817370</v>
      </c>
      <c r="G13" s="310"/>
      <c r="H13" s="311"/>
    </row>
    <row r="14" spans="1:18" ht="14.25" customHeight="1">
      <c r="A14" s="5" t="s">
        <v>158</v>
      </c>
      <c r="B14" s="5"/>
      <c r="C14" s="3"/>
      <c r="D14" s="45"/>
      <c r="E14" s="308"/>
      <c r="F14" s="309"/>
      <c r="G14" s="310"/>
      <c r="R14" s="6">
        <f t="shared" ref="R14:R46" si="0">+J14-Q14</f>
        <v>0</v>
      </c>
    </row>
    <row r="15" spans="1:18" ht="14.25" customHeight="1">
      <c r="A15" s="5" t="s">
        <v>159</v>
      </c>
      <c r="B15" s="5"/>
      <c r="C15" s="3"/>
      <c r="D15" s="45"/>
      <c r="E15" s="308"/>
      <c r="F15" s="309"/>
      <c r="G15" s="310"/>
      <c r="Q15" s="6" t="e">
        <f>SUMIF('[1]Estado ganancias o pérdidas'!$B$46:$B$54,B15,'[1]Estado ganancias o pérdidas'!$J$46:$J$54)</f>
        <v>#VALUE!</v>
      </c>
      <c r="R15" s="6" t="e">
        <f t="shared" si="0"/>
        <v>#VALUE!</v>
      </c>
    </row>
    <row r="16" spans="1:18" ht="14.25" customHeight="1">
      <c r="A16" s="5" t="s">
        <v>160</v>
      </c>
      <c r="B16" s="5"/>
      <c r="C16" s="109" t="s">
        <v>91</v>
      </c>
      <c r="D16" s="307">
        <v>93813</v>
      </c>
      <c r="E16" s="308"/>
      <c r="F16" s="309">
        <v>104957</v>
      </c>
      <c r="G16" s="310"/>
      <c r="H16" s="311"/>
      <c r="Q16" s="6">
        <f>+'[1]Estado ganancias o pérdidas'!$J$16</f>
        <v>1476984</v>
      </c>
      <c r="R16" s="6">
        <f t="shared" si="0"/>
        <v>-1476984</v>
      </c>
    </row>
    <row r="17" spans="1:23" ht="14.25" hidden="1" customHeight="1">
      <c r="A17" s="5" t="s">
        <v>161</v>
      </c>
      <c r="B17" s="5"/>
      <c r="C17" s="109"/>
      <c r="D17" s="121">
        <v>0</v>
      </c>
      <c r="E17" s="308"/>
      <c r="F17" s="309"/>
      <c r="G17" s="310"/>
      <c r="H17" s="311"/>
      <c r="Q17" s="6" t="e">
        <f>SUMIF('[1]Estado ganancias o pérdidas'!$B$46:$B$54,B17,'[1]Estado ganancias o pérdidas'!$J$46:$J$54)</f>
        <v>#VALUE!</v>
      </c>
      <c r="R17" s="6" t="e">
        <f t="shared" si="0"/>
        <v>#VALUE!</v>
      </c>
    </row>
    <row r="18" spans="1:23" ht="14.25" hidden="1" customHeight="1">
      <c r="A18" s="5" t="s">
        <v>162</v>
      </c>
      <c r="B18" s="5"/>
      <c r="C18" s="109"/>
      <c r="D18" s="307"/>
      <c r="E18" s="308"/>
      <c r="F18" s="309"/>
      <c r="G18" s="310"/>
      <c r="H18" s="311"/>
      <c r="Q18" s="6" t="e">
        <f>SUMIF('[1]Estado ganancias o pérdidas'!$B$46:$B$54,B18,'[1]Estado ganancias o pérdidas'!$J$46:$J$54)</f>
        <v>#VALUE!</v>
      </c>
      <c r="R18" s="6" t="e">
        <f t="shared" si="0"/>
        <v>#VALUE!</v>
      </c>
    </row>
    <row r="19" spans="1:23" s="5" customFormat="1" ht="14.25" customHeight="1">
      <c r="A19" s="5" t="s">
        <v>163</v>
      </c>
      <c r="C19" s="109">
        <v>8</v>
      </c>
      <c r="D19" s="307">
        <v>-4389</v>
      </c>
      <c r="E19" s="308"/>
      <c r="F19" s="309">
        <v>10908</v>
      </c>
      <c r="G19" s="4"/>
      <c r="H19" s="311"/>
      <c r="Q19" s="6" t="e">
        <f>SUMIF('[1]Estado ganancias o pérdidas'!$B$46:$B$54,B19,'[1]Estado ganancias o pérdidas'!$J$46:$J$54)</f>
        <v>#VALUE!</v>
      </c>
      <c r="R19" s="6" t="e">
        <f t="shared" si="0"/>
        <v>#VALUE!</v>
      </c>
    </row>
    <row r="20" spans="1:23" ht="14.25" customHeight="1">
      <c r="A20" s="5" t="s">
        <v>164</v>
      </c>
      <c r="B20" s="5"/>
      <c r="C20" s="109">
        <v>18</v>
      </c>
      <c r="D20" s="307">
        <v>-6711934</v>
      </c>
      <c r="E20" s="308"/>
      <c r="F20" s="312">
        <v>-5559838</v>
      </c>
      <c r="G20" s="310"/>
      <c r="H20" s="311"/>
      <c r="Q20" s="6" t="e">
        <f>SUMIF('[1]Estado ganancias o pérdidas'!$B$46:$B$54,B20,'[1]Estado ganancias o pérdidas'!$J$46:$J$54)</f>
        <v>#VALUE!</v>
      </c>
      <c r="R20" s="6" t="e">
        <f t="shared" si="0"/>
        <v>#VALUE!</v>
      </c>
    </row>
    <row r="21" spans="1:23" ht="14.25" customHeight="1">
      <c r="A21" s="5" t="s">
        <v>165</v>
      </c>
      <c r="B21" s="5"/>
      <c r="C21" s="109" t="s">
        <v>97</v>
      </c>
      <c r="D21" s="307">
        <v>1816065</v>
      </c>
      <c r="E21" s="308"/>
      <c r="F21" s="312">
        <v>1633924</v>
      </c>
      <c r="G21" s="310"/>
      <c r="H21" s="311"/>
      <c r="Q21" s="6" t="e">
        <f>SUMIF('[1]Estado ganancias o pérdidas'!$B$46:$B$54,B21,'[1]Estado ganancias o pérdidas'!$J$46:$J$54)</f>
        <v>#VALUE!</v>
      </c>
      <c r="R21" s="6" t="e">
        <f t="shared" si="0"/>
        <v>#VALUE!</v>
      </c>
    </row>
    <row r="22" spans="1:23">
      <c r="A22" s="5" t="s">
        <v>166</v>
      </c>
      <c r="B22" s="5"/>
      <c r="C22" s="3">
        <v>18</v>
      </c>
      <c r="D22" s="121">
        <v>99443</v>
      </c>
      <c r="E22" s="308"/>
      <c r="F22" s="313">
        <v>3960</v>
      </c>
      <c r="G22" s="310"/>
      <c r="H22" s="311"/>
      <c r="Q22" s="6" t="e">
        <f>SUMIF('[1]Estado ganancias o pérdidas'!$B$46:$B$54,B22,'[1]Estado ganancias o pérdidas'!$J$46:$J$54)</f>
        <v>#VALUE!</v>
      </c>
      <c r="R22" s="6" t="e">
        <f t="shared" si="0"/>
        <v>#VALUE!</v>
      </c>
    </row>
    <row r="23" spans="1:23">
      <c r="A23" s="5" t="s">
        <v>167</v>
      </c>
      <c r="B23" s="5"/>
      <c r="C23" s="109" t="s">
        <v>28</v>
      </c>
      <c r="D23" s="307">
        <v>222106</v>
      </c>
      <c r="E23" s="308"/>
      <c r="F23" s="309">
        <v>129105</v>
      </c>
      <c r="G23" s="310"/>
      <c r="H23" s="311"/>
      <c r="Q23" s="6">
        <f>+'[1]Estado ganancias o pérdidas'!$J$23</f>
        <v>408992</v>
      </c>
      <c r="R23" s="6">
        <f t="shared" si="0"/>
        <v>-408992</v>
      </c>
    </row>
    <row r="24" spans="1:23" hidden="1">
      <c r="A24" s="5" t="s">
        <v>168</v>
      </c>
      <c r="B24" s="5"/>
      <c r="C24" s="3">
        <v>5</v>
      </c>
      <c r="D24" s="314">
        <v>0</v>
      </c>
      <c r="E24" s="308"/>
      <c r="F24" s="312"/>
      <c r="G24" s="310"/>
      <c r="Q24" s="6" t="e">
        <f>SUMIF('[1]Estado ganancias o pérdidas'!$B$46:$B$54,B24,'[1]Estado ganancias o pérdidas'!$J$46:$J$54)</f>
        <v>#VALUE!</v>
      </c>
      <c r="R24" s="6" t="e">
        <f t="shared" si="0"/>
        <v>#VALUE!</v>
      </c>
    </row>
    <row r="25" spans="1:23" ht="14.25" customHeight="1">
      <c r="A25" s="5" t="s">
        <v>169</v>
      </c>
      <c r="B25" s="5"/>
      <c r="C25" s="6"/>
      <c r="D25" s="45"/>
      <c r="F25" s="141"/>
      <c r="G25" s="310"/>
      <c r="Q25" s="6" t="e">
        <f>SUMIF('[1]Estado ganancias o pérdidas'!$B$46:$B$54,B25,'[1]Estado ganancias o pérdidas'!$J$46:$J$54)</f>
        <v>#VALUE!</v>
      </c>
      <c r="R25" s="6" t="e">
        <f t="shared" si="0"/>
        <v>#VALUE!</v>
      </c>
    </row>
    <row r="26" spans="1:23" ht="14.25" customHeight="1">
      <c r="A26" s="5" t="s">
        <v>170</v>
      </c>
      <c r="B26" s="5"/>
      <c r="C26" s="3">
        <v>5</v>
      </c>
      <c r="D26" s="307">
        <v>-201319</v>
      </c>
      <c r="E26" s="315"/>
      <c r="F26" s="315">
        <v>-368843</v>
      </c>
      <c r="G26" s="316"/>
      <c r="H26" s="311"/>
      <c r="I26" s="133"/>
      <c r="J26" s="133"/>
      <c r="K26" s="133"/>
      <c r="L26" s="133"/>
      <c r="M26" s="133"/>
      <c r="N26" s="133"/>
      <c r="O26" s="133"/>
      <c r="P26" s="133"/>
      <c r="Q26" s="6">
        <f>+'[1]Estado ganancias o pérdidas'!$J$26</f>
        <v>83525</v>
      </c>
      <c r="R26" s="6">
        <f t="shared" si="0"/>
        <v>-83525</v>
      </c>
      <c r="S26" s="133"/>
      <c r="T26" s="133"/>
      <c r="U26" s="133"/>
      <c r="V26" s="133"/>
      <c r="W26" s="133"/>
    </row>
    <row r="27" spans="1:23" ht="14.25" customHeight="1">
      <c r="A27" s="5" t="s">
        <v>171</v>
      </c>
      <c r="B27" s="5"/>
      <c r="C27" s="3"/>
      <c r="D27" s="45"/>
      <c r="E27" s="308"/>
      <c r="F27" s="317"/>
      <c r="G27" s="310"/>
      <c r="Q27" s="6">
        <f>+'[1]Estado ganancias o pérdidas'!$J$27</f>
        <v>231.34</v>
      </c>
      <c r="R27" s="6">
        <f t="shared" si="0"/>
        <v>-231.34</v>
      </c>
    </row>
    <row r="28" spans="1:23" ht="14.25" customHeight="1">
      <c r="A28" s="5" t="s">
        <v>172</v>
      </c>
      <c r="B28" s="5"/>
      <c r="C28" s="6"/>
      <c r="D28" s="146"/>
      <c r="F28" s="6"/>
      <c r="G28" s="310"/>
      <c r="Q28" s="6" t="e">
        <f>SUMIF('[1]Estado ganancias o pérdidas'!$B$46:$B$54,B28,'[1]Estado ganancias o pérdidas'!$J$46:$J$54)</f>
        <v>#VALUE!</v>
      </c>
      <c r="R28" s="6" t="e">
        <f t="shared" si="0"/>
        <v>#VALUE!</v>
      </c>
    </row>
    <row r="29" spans="1:23" ht="14.25" customHeight="1">
      <c r="A29" s="5" t="s">
        <v>173</v>
      </c>
      <c r="B29" s="5"/>
      <c r="C29" s="3">
        <v>5</v>
      </c>
      <c r="D29" s="307">
        <v>-35347731</v>
      </c>
      <c r="F29" s="141">
        <v>-51122553</v>
      </c>
      <c r="G29" s="310"/>
      <c r="H29" s="311"/>
      <c r="Q29" s="6">
        <f>+'[1]Estado ganancias o pérdidas'!$J$29</f>
        <v>-1264</v>
      </c>
      <c r="R29" s="6">
        <f t="shared" si="0"/>
        <v>1264</v>
      </c>
    </row>
    <row r="30" spans="1:23" ht="14.25" customHeight="1">
      <c r="A30" s="5" t="s">
        <v>174</v>
      </c>
      <c r="B30" s="5"/>
      <c r="C30" s="6"/>
      <c r="D30" s="146"/>
      <c r="F30" s="6"/>
      <c r="G30" s="310"/>
      <c r="Q30" s="6" t="e">
        <f>SUMIF('[1]Estado ganancias o pérdidas'!$B$46:$B$54,B30,'[1]Estado ganancias o pérdidas'!$J$46:$J$54)</f>
        <v>#VALUE!</v>
      </c>
      <c r="R30" s="6" t="e">
        <f t="shared" si="0"/>
        <v>#VALUE!</v>
      </c>
    </row>
    <row r="31" spans="1:23" ht="14.25" customHeight="1">
      <c r="A31" s="5" t="s">
        <v>175</v>
      </c>
      <c r="B31" s="5"/>
      <c r="C31" s="3">
        <v>5</v>
      </c>
      <c r="D31" s="318">
        <v>48297959</v>
      </c>
      <c r="F31" s="309">
        <v>40957456</v>
      </c>
      <c r="G31" s="310"/>
      <c r="H31" s="311"/>
      <c r="Q31" s="6">
        <f>+'[1]Estado ganancias o pérdidas'!$J$31</f>
        <v>985499.65999999992</v>
      </c>
      <c r="R31" s="6">
        <f t="shared" si="0"/>
        <v>-985499.65999999992</v>
      </c>
    </row>
    <row r="32" spans="1:23" ht="14.25" customHeight="1">
      <c r="A32" s="5" t="s">
        <v>176</v>
      </c>
      <c r="B32" s="5"/>
      <c r="C32" s="3"/>
      <c r="D32" s="143"/>
      <c r="G32" s="310"/>
      <c r="Q32" s="6" t="e">
        <f>SUMIF('[1]Estado ganancias o pérdidas'!$B$46:$B$54,B32,'[1]Estado ganancias o pérdidas'!$J$46:$J$54)</f>
        <v>#VALUE!</v>
      </c>
      <c r="R32" s="6" t="e">
        <f t="shared" si="0"/>
        <v>#VALUE!</v>
      </c>
    </row>
    <row r="33" spans="1:18" hidden="1">
      <c r="A33" s="5" t="s">
        <v>177</v>
      </c>
      <c r="B33" s="5"/>
      <c r="C33" s="3"/>
      <c r="D33" s="121">
        <v>0</v>
      </c>
      <c r="E33" s="308"/>
      <c r="F33" s="313"/>
      <c r="G33" s="310"/>
      <c r="Q33" s="6" t="e">
        <f>SUMIF('[1]Estado ganancias o pérdidas'!$B$46:$B$54,B33,'[1]Estado ganancias o pérdidas'!$J$46:$J$54)</f>
        <v>#VALUE!</v>
      </c>
      <c r="R33" s="6" t="e">
        <f t="shared" si="0"/>
        <v>#VALUE!</v>
      </c>
    </row>
    <row r="34" spans="1:18">
      <c r="A34" s="5" t="s">
        <v>178</v>
      </c>
      <c r="B34" s="5"/>
      <c r="C34" s="3"/>
      <c r="D34" s="45">
        <v>-5600000</v>
      </c>
      <c r="E34" s="308"/>
      <c r="F34" s="319">
        <v>475000</v>
      </c>
      <c r="G34" s="310"/>
      <c r="H34" s="311"/>
      <c r="Q34" s="6" t="e">
        <f>SUMIF('[1]Estado ganancias o pérdidas'!$B$46:$B$54,B34,'[1]Estado ganancias o pérdidas'!$J$46:$J$54)</f>
        <v>#VALUE!</v>
      </c>
      <c r="R34" s="6" t="e">
        <f t="shared" si="0"/>
        <v>#VALUE!</v>
      </c>
    </row>
    <row r="35" spans="1:18" s="320" customFormat="1" ht="14.25" hidden="1" customHeight="1">
      <c r="A35" s="5" t="s">
        <v>179</v>
      </c>
      <c r="B35" s="5"/>
      <c r="C35" s="3"/>
      <c r="D35" s="45">
        <v>0</v>
      </c>
      <c r="E35" s="308"/>
      <c r="G35" s="150"/>
      <c r="H35" s="311"/>
      <c r="Q35" s="6" t="e">
        <f>SUMIF('[1]Estado ganancias o pérdidas'!$B$46:$B$54,B35,'[1]Estado ganancias o pérdidas'!$J$46:$J$54)</f>
        <v>#VALUE!</v>
      </c>
      <c r="R35" s="6" t="e">
        <f t="shared" si="0"/>
        <v>#VALUE!</v>
      </c>
    </row>
    <row r="36" spans="1:18" ht="14.25" customHeight="1">
      <c r="A36" s="5" t="s">
        <v>180</v>
      </c>
      <c r="B36" s="5"/>
      <c r="C36" s="3"/>
      <c r="D36" s="45">
        <v>-879040</v>
      </c>
      <c r="E36" s="308"/>
      <c r="F36" s="321">
        <v>2062585</v>
      </c>
      <c r="G36" s="310"/>
      <c r="H36" s="311"/>
      <c r="Q36" s="6">
        <f>+'[1]Estado ganancias o pérdidas'!$J$36</f>
        <v>451391</v>
      </c>
      <c r="R36" s="6">
        <f t="shared" si="0"/>
        <v>-451391</v>
      </c>
    </row>
    <row r="37" spans="1:18" ht="14.25" customHeight="1">
      <c r="A37" s="5" t="s">
        <v>181</v>
      </c>
      <c r="B37" s="5"/>
      <c r="C37" s="3"/>
      <c r="D37" s="307">
        <v>424310</v>
      </c>
      <c r="E37" s="308"/>
      <c r="F37" s="322">
        <v>-1852184</v>
      </c>
      <c r="G37" s="310"/>
      <c r="H37" s="311"/>
      <c r="Q37" s="6">
        <f>+'[1]Estado ganancias o pérdidas'!$J$37</f>
        <v>109407</v>
      </c>
      <c r="R37" s="6">
        <f t="shared" si="0"/>
        <v>-109407</v>
      </c>
    </row>
    <row r="38" spans="1:18" ht="14.25" hidden="1" customHeight="1">
      <c r="A38" s="5" t="s">
        <v>182</v>
      </c>
      <c r="B38" s="5"/>
      <c r="C38" s="3"/>
      <c r="D38" s="121">
        <v>0</v>
      </c>
      <c r="E38" s="308"/>
      <c r="F38" s="322">
        <v>0</v>
      </c>
      <c r="G38" s="310"/>
      <c r="Q38" s="6" t="e">
        <f>SUMIF('[1]Estado ganancias o pérdidas'!$B$46:$B$54,B38,'[1]Estado ganancias o pérdidas'!$J$46:$J$54)</f>
        <v>#VALUE!</v>
      </c>
      <c r="R38" s="6" t="e">
        <f t="shared" si="0"/>
        <v>#VALUE!</v>
      </c>
    </row>
    <row r="39" spans="1:18" ht="14.25" customHeight="1">
      <c r="A39" s="5"/>
      <c r="B39" s="323"/>
      <c r="C39" s="3"/>
      <c r="D39" s="45"/>
      <c r="E39" s="308"/>
      <c r="F39" s="324"/>
      <c r="G39" s="310"/>
      <c r="Q39" s="6">
        <f>+'[1]Estado ganancias o pérdidas'!$J$39</f>
        <v>-1392109</v>
      </c>
      <c r="R39" s="6">
        <f t="shared" si="0"/>
        <v>1392109</v>
      </c>
    </row>
    <row r="40" spans="1:18" ht="14.25" customHeight="1">
      <c r="A40" s="325" t="s">
        <v>183</v>
      </c>
      <c r="B40" s="5"/>
      <c r="C40" s="3"/>
      <c r="D40" s="45"/>
      <c r="E40" s="308"/>
      <c r="F40" s="322"/>
      <c r="G40" s="310"/>
      <c r="Q40" s="6">
        <f>+'[1]Estado ganancias o pérdidas'!$J$40</f>
        <v>-831311</v>
      </c>
      <c r="R40" s="6">
        <f t="shared" si="0"/>
        <v>831311</v>
      </c>
    </row>
    <row r="41" spans="1:18" ht="14.25" customHeight="1">
      <c r="A41" s="5" t="s">
        <v>184</v>
      </c>
      <c r="B41" s="5"/>
      <c r="C41" s="3"/>
      <c r="D41" s="318">
        <v>6737882</v>
      </c>
      <c r="E41" s="322"/>
      <c r="F41" s="322">
        <v>5488309</v>
      </c>
      <c r="G41" s="310"/>
      <c r="H41" s="311"/>
      <c r="Q41" s="6" t="e">
        <f>SUMIF('[1]Estado ganancias o pérdidas'!$B$46:$B$54,B41,'[1]Estado ganancias o pérdidas'!$J$46:$J$54)</f>
        <v>#VALUE!</v>
      </c>
      <c r="R41" s="6" t="e">
        <f t="shared" si="0"/>
        <v>#VALUE!</v>
      </c>
    </row>
    <row r="42" spans="1:18" ht="14.25" customHeight="1">
      <c r="A42" s="5" t="s">
        <v>185</v>
      </c>
      <c r="B42" s="5"/>
      <c r="C42" s="3"/>
      <c r="D42" s="318">
        <v>-99443</v>
      </c>
      <c r="E42" s="322"/>
      <c r="F42" s="322">
        <v>-3960</v>
      </c>
      <c r="G42" s="310"/>
      <c r="H42" s="311"/>
    </row>
    <row r="43" spans="1:18" ht="14.25" customHeight="1">
      <c r="A43" s="5" t="s">
        <v>186</v>
      </c>
      <c r="B43" s="5"/>
      <c r="C43" s="3"/>
      <c r="D43" s="45">
        <v>-143809</v>
      </c>
      <c r="E43" s="308"/>
      <c r="F43" s="141">
        <v>-18476</v>
      </c>
      <c r="G43" s="43"/>
      <c r="Q43" s="6" t="e">
        <f>SUMIF('[1]Estado ganancias o pérdidas'!$B$46:$B$54,B43,'[1]Estado ganancias o pérdidas'!$J$46:$J$54)</f>
        <v>#VALUE!</v>
      </c>
      <c r="R43" s="6" t="e">
        <f t="shared" si="0"/>
        <v>#VALUE!</v>
      </c>
    </row>
    <row r="44" spans="1:18" ht="14.25" customHeight="1">
      <c r="A44" s="5" t="s">
        <v>187</v>
      </c>
      <c r="B44" s="5"/>
      <c r="C44" s="3"/>
      <c r="D44" s="326">
        <v>-1769907</v>
      </c>
      <c r="E44" s="327"/>
      <c r="F44" s="328">
        <v>-1664678</v>
      </c>
      <c r="G44" s="310"/>
      <c r="H44" s="311"/>
      <c r="K44" s="311"/>
      <c r="Q44" s="6">
        <f>+'[1]Estado ganancias o pérdidas'!$J$43</f>
        <v>154188.65999999992</v>
      </c>
      <c r="R44" s="6">
        <f t="shared" si="0"/>
        <v>-154188.65999999992</v>
      </c>
    </row>
    <row r="45" spans="1:18">
      <c r="A45" s="329" t="s">
        <v>188</v>
      </c>
      <c r="B45" s="5"/>
      <c r="C45" s="3"/>
      <c r="D45" s="330">
        <v>9932457.4699999988</v>
      </c>
      <c r="E45" s="327"/>
      <c r="F45" s="331">
        <v>-6906958</v>
      </c>
      <c r="G45" s="310"/>
      <c r="H45" s="311"/>
      <c r="Q45" s="6" t="e">
        <f>SUMIF('[1]Estado ganancias o pérdidas'!$B$46:$B$54,B45,'[1]Estado ganancias o pérdidas'!$J$46:$J$54)</f>
        <v>#VALUE!</v>
      </c>
      <c r="R45" s="6" t="e">
        <f t="shared" si="0"/>
        <v>#VALUE!</v>
      </c>
    </row>
    <row r="46" spans="1:18">
      <c r="A46" s="5"/>
      <c r="B46" s="5"/>
      <c r="C46" s="3"/>
      <c r="D46" s="78"/>
      <c r="E46" s="327"/>
      <c r="F46" s="332"/>
      <c r="G46" s="310"/>
      <c r="Q46" s="6" t="e">
        <f>SUMIF('[1]Estado ganancias o pérdidas'!$B$46:$B$54,B46,'[1]Estado ganancias o pérdidas'!$J$46:$J$54)</f>
        <v>#VALUE!</v>
      </c>
      <c r="R46" s="6" t="e">
        <f t="shared" si="0"/>
        <v>#VALUE!</v>
      </c>
    </row>
    <row r="47" spans="1:18" ht="13.5" customHeight="1">
      <c r="A47" s="325" t="s">
        <v>189</v>
      </c>
      <c r="B47" s="5"/>
      <c r="C47" s="3"/>
      <c r="D47" s="78"/>
      <c r="E47" s="327"/>
      <c r="F47" s="332"/>
      <c r="G47" s="310"/>
      <c r="Q47" s="6" t="e">
        <f>SUMIF('[1]Estado ganancias o pérdidas'!$B$46:$B$54,B47,'[1]Estado ganancias o pérdidas'!$J$46:$J$54)</f>
        <v>#VALUE!</v>
      </c>
      <c r="R47" s="6" t="e">
        <f>+J47-Q47</f>
        <v>#VALUE!</v>
      </c>
    </row>
    <row r="48" spans="1:18" ht="13.5" hidden="1" customHeight="1">
      <c r="A48" s="333" t="s">
        <v>190</v>
      </c>
      <c r="B48" s="5"/>
      <c r="C48" s="3">
        <v>5</v>
      </c>
      <c r="D48" s="121">
        <v>0</v>
      </c>
      <c r="E48" s="327"/>
      <c r="F48" s="332">
        <v>0</v>
      </c>
      <c r="G48" s="310"/>
    </row>
    <row r="49" spans="1:254" ht="13.5" customHeight="1">
      <c r="A49" s="333" t="s">
        <v>191</v>
      </c>
      <c r="B49" s="5"/>
      <c r="C49" s="3">
        <v>5</v>
      </c>
      <c r="D49" s="121">
        <v>0</v>
      </c>
      <c r="E49" s="308"/>
      <c r="F49" s="309">
        <v>25000</v>
      </c>
      <c r="G49" s="310"/>
      <c r="Q49" s="6" t="e">
        <f>SUMIF('[1]Estado ganancias o pérdidas'!$B$46:$B$54,B49,'[1]Estado ganancias o pérdidas'!$J$46:$J$54)</f>
        <v>#VALUE!</v>
      </c>
      <c r="R49" s="6" t="e">
        <f t="shared" ref="R49:R61" si="1">+J49-Q49</f>
        <v>#VALUE!</v>
      </c>
    </row>
    <row r="50" spans="1:254" ht="14.25" hidden="1" customHeight="1">
      <c r="A50" s="333" t="s">
        <v>192</v>
      </c>
      <c r="B50" s="5"/>
      <c r="C50" s="3" t="s">
        <v>139</v>
      </c>
      <c r="D50" s="121">
        <v>0</v>
      </c>
      <c r="E50" s="308"/>
      <c r="F50" s="309">
        <v>0</v>
      </c>
      <c r="G50" s="310"/>
      <c r="Q50" s="6" t="e">
        <f>SUMIF('[1]Estado ganancias o pérdidas'!$B$46:$B$54,B50,'[1]Estado ganancias o pérdidas'!$J$46:$J$54)</f>
        <v>#VALUE!</v>
      </c>
      <c r="R50" s="6" t="e">
        <f t="shared" si="1"/>
        <v>#VALUE!</v>
      </c>
    </row>
    <row r="51" spans="1:254" ht="14.25" customHeight="1">
      <c r="A51" s="333" t="s">
        <v>193</v>
      </c>
      <c r="B51" s="5"/>
      <c r="C51" s="109">
        <v>7</v>
      </c>
      <c r="D51" s="107">
        <v>-68200</v>
      </c>
      <c r="E51" s="308"/>
      <c r="F51" s="141">
        <v>-511985</v>
      </c>
      <c r="G51" s="310"/>
      <c r="Q51" s="6" t="e">
        <f>SUMIF('[1]Estado ganancias o pérdidas'!$B$46:$B$54,B51,'[1]Estado ganancias o pérdidas'!$J$46:$J$54)</f>
        <v>#VALUE!</v>
      </c>
      <c r="R51" s="6" t="e">
        <f t="shared" si="1"/>
        <v>#VALUE!</v>
      </c>
    </row>
    <row r="52" spans="1:254" ht="14.25" customHeight="1">
      <c r="A52" s="5" t="s">
        <v>194</v>
      </c>
      <c r="B52" s="5"/>
      <c r="C52" s="109">
        <v>6</v>
      </c>
      <c r="D52" s="123">
        <v>0</v>
      </c>
      <c r="E52" s="327"/>
      <c r="F52" s="328">
        <v>-6074</v>
      </c>
      <c r="G52" s="310"/>
      <c r="H52" s="334"/>
      <c r="Q52" s="6" t="e">
        <f>SUMIF('[1]Estado ganancias o pérdidas'!$B$46:$B$54,B52,'[1]Estado ganancias o pérdidas'!$J$46:$J$54)</f>
        <v>#VALUE!</v>
      </c>
      <c r="R52" s="6" t="e">
        <f t="shared" si="1"/>
        <v>#VALUE!</v>
      </c>
    </row>
    <row r="53" spans="1:254">
      <c r="A53" s="329" t="s">
        <v>195</v>
      </c>
      <c r="B53" s="5"/>
      <c r="C53" s="3"/>
      <c r="D53" s="330">
        <v>-68200</v>
      </c>
      <c r="E53" s="327"/>
      <c r="F53" s="331">
        <v>-493059</v>
      </c>
      <c r="G53" s="310"/>
      <c r="H53" s="335"/>
      <c r="Q53" s="6" t="e">
        <f>SUMIF('[1]Estado ganancias o pérdidas'!$B$46:$B$54,B53,'[1]Estado ganancias o pérdidas'!$J$46:$J$54)</f>
        <v>#VALUE!</v>
      </c>
      <c r="R53" s="6" t="e">
        <f t="shared" si="1"/>
        <v>#VALUE!</v>
      </c>
    </row>
    <row r="54" spans="1:254" ht="14.25" customHeight="1">
      <c r="A54" s="5"/>
      <c r="B54" s="5"/>
      <c r="C54" s="3"/>
      <c r="D54" s="78"/>
      <c r="E54" s="327"/>
      <c r="F54" s="336"/>
      <c r="G54" s="310"/>
      <c r="H54" s="337"/>
      <c r="I54" s="337"/>
      <c r="J54" s="337"/>
      <c r="Q54" s="6" t="e">
        <f>SUMIF('[1]Estado ganancias o pérdidas'!$B$46:$B$54,B54,'[1]Estado ganancias o pérdidas'!$J$46:$J$54)</f>
        <v>#VALUE!</v>
      </c>
      <c r="R54" s="6" t="e">
        <f t="shared" si="1"/>
        <v>#VALUE!</v>
      </c>
    </row>
    <row r="55" spans="1:254" ht="18">
      <c r="A55" s="325" t="s">
        <v>196</v>
      </c>
      <c r="B55" s="5"/>
      <c r="C55" s="3"/>
      <c r="D55" s="338"/>
      <c r="E55" s="327"/>
      <c r="F55" s="339"/>
      <c r="G55" s="310"/>
      <c r="H55" s="337"/>
      <c r="I55" s="337"/>
      <c r="J55" s="340"/>
      <c r="Q55" s="6" t="e">
        <f>SUMIF('[1]Estado ganancias o pérdidas'!$B$46:$B$54,B55,'[1]Estado ganancias o pérdidas'!$J$46:$J$54)</f>
        <v>#VALUE!</v>
      </c>
      <c r="R55" s="6" t="e">
        <f t="shared" si="1"/>
        <v>#VALUE!</v>
      </c>
    </row>
    <row r="56" spans="1:254">
      <c r="A56" s="5" t="s">
        <v>197</v>
      </c>
      <c r="B56" s="5"/>
      <c r="C56" s="3"/>
      <c r="D56" s="45">
        <v>52591</v>
      </c>
      <c r="E56" s="327"/>
      <c r="F56" s="121">
        <v>13670</v>
      </c>
      <c r="G56" s="310"/>
      <c r="H56" s="337"/>
      <c r="I56" s="337"/>
      <c r="J56" s="340"/>
    </row>
    <row r="57" spans="1:254" ht="12.75" customHeight="1">
      <c r="A57" s="5" t="s">
        <v>198</v>
      </c>
      <c r="B57" s="5"/>
      <c r="C57" s="3">
        <v>6</v>
      </c>
      <c r="D57" s="307">
        <v>-13670</v>
      </c>
      <c r="E57" s="327"/>
      <c r="F57" s="319">
        <v>-30624</v>
      </c>
      <c r="G57" s="310"/>
      <c r="H57" s="311"/>
      <c r="Q57" s="6" t="e">
        <f>SUMIF('[1]Estado ganancias o pérdidas'!$B$46:$B$54,B57,'[1]Estado ganancias o pérdidas'!$J$46:$J$54)</f>
        <v>#VALUE!</v>
      </c>
      <c r="R57" s="6" t="e">
        <f t="shared" si="1"/>
        <v>#VALUE!</v>
      </c>
    </row>
    <row r="58" spans="1:254">
      <c r="A58" s="5" t="s">
        <v>199</v>
      </c>
      <c r="B58" s="5"/>
      <c r="C58" s="3"/>
      <c r="D58" s="341">
        <v>-42785</v>
      </c>
      <c r="E58" s="327"/>
      <c r="F58" s="319">
        <v>-21793</v>
      </c>
      <c r="G58" s="310"/>
      <c r="Q58" s="6">
        <f>+'[1]Estado ganancias o pérdidas'!$J$55</f>
        <v>994093</v>
      </c>
      <c r="R58" s="6">
        <f t="shared" si="1"/>
        <v>-994093</v>
      </c>
    </row>
    <row r="59" spans="1:254" hidden="1">
      <c r="A59" s="5" t="s">
        <v>200</v>
      </c>
      <c r="B59" s="5"/>
      <c r="C59" s="3"/>
      <c r="D59" s="121">
        <v>0</v>
      </c>
      <c r="E59" s="327"/>
      <c r="F59" s="324">
        <v>0</v>
      </c>
      <c r="G59" s="310"/>
      <c r="Q59" s="6">
        <f>+'[1]Estado ganancias o pérdidas'!$J$56</f>
        <v>-839904.34000000008</v>
      </c>
      <c r="R59" s="6">
        <f t="shared" si="1"/>
        <v>839904.34000000008</v>
      </c>
    </row>
    <row r="60" spans="1:254">
      <c r="A60" s="329" t="s">
        <v>201</v>
      </c>
      <c r="B60" s="5"/>
      <c r="C60" s="3"/>
      <c r="D60" s="127">
        <v>-3864</v>
      </c>
      <c r="E60" s="342"/>
      <c r="F60" s="343">
        <v>-38747</v>
      </c>
      <c r="G60" s="310"/>
      <c r="H60" s="311"/>
      <c r="Q60" s="335">
        <f>+'[1]Estado ganancias o pérdidas'!$J$57</f>
        <v>47011</v>
      </c>
      <c r="R60" s="6">
        <f t="shared" si="1"/>
        <v>-47011</v>
      </c>
    </row>
    <row r="61" spans="1:254" ht="14.25" customHeight="1">
      <c r="A61" s="5"/>
      <c r="B61" s="5"/>
      <c r="C61" s="3"/>
      <c r="D61" s="143"/>
      <c r="E61" s="342"/>
      <c r="F61" s="344"/>
      <c r="G61" s="310"/>
      <c r="Q61" s="6">
        <f>+'[1]Estado ganancias o pérdidas'!$J$58</f>
        <v>-886915.34000000008</v>
      </c>
      <c r="R61" s="6">
        <f t="shared" si="1"/>
        <v>886915.34000000008</v>
      </c>
    </row>
    <row r="62" spans="1:254">
      <c r="A62" s="5" t="s">
        <v>202</v>
      </c>
      <c r="B62" s="5"/>
      <c r="C62" s="109"/>
      <c r="D62" s="143">
        <v>9860393.4699999988</v>
      </c>
      <c r="E62" s="337"/>
      <c r="F62" s="310">
        <v>-7438764</v>
      </c>
      <c r="G62" s="310"/>
      <c r="H62" s="311"/>
    </row>
    <row r="63" spans="1:254" s="310" customFormat="1">
      <c r="A63" s="5" t="s">
        <v>203</v>
      </c>
      <c r="B63" s="5"/>
      <c r="C63" s="109"/>
      <c r="D63" s="129">
        <v>2699394</v>
      </c>
      <c r="E63" s="342"/>
      <c r="F63" s="345">
        <v>10138158</v>
      </c>
      <c r="H63" s="3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s="310" customFormat="1" ht="16.5" thickBot="1">
      <c r="A64" s="5" t="s">
        <v>204</v>
      </c>
      <c r="B64" s="5"/>
      <c r="C64" s="109">
        <v>4</v>
      </c>
      <c r="D64" s="346">
        <v>12559787.469999999</v>
      </c>
      <c r="E64" s="347"/>
      <c r="F64" s="348">
        <v>2699394</v>
      </c>
      <c r="H64" s="3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s="310" customFormat="1" ht="16.5" thickTop="1">
      <c r="A65" s="5"/>
      <c r="B65" s="5"/>
      <c r="C65" s="3"/>
      <c r="D65" s="34"/>
      <c r="E65" s="342"/>
      <c r="F65" s="344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s="150" customFormat="1">
      <c r="A66" s="6"/>
      <c r="B66" s="6"/>
      <c r="C66" s="3"/>
      <c r="D66" s="4"/>
      <c r="E66" s="349"/>
      <c r="F66" s="35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0"/>
      <c r="AW66" s="320"/>
      <c r="AX66" s="320"/>
      <c r="AY66" s="320"/>
      <c r="AZ66" s="320"/>
      <c r="BA66" s="320"/>
      <c r="BB66" s="320"/>
      <c r="BC66" s="320"/>
      <c r="BD66" s="320"/>
      <c r="BE66" s="320"/>
      <c r="BF66" s="320"/>
      <c r="BG66" s="320"/>
      <c r="BH66" s="320"/>
      <c r="BI66" s="320"/>
      <c r="BJ66" s="320"/>
      <c r="BK66" s="320"/>
      <c r="BL66" s="320"/>
      <c r="BM66" s="320"/>
      <c r="BN66" s="320"/>
      <c r="BO66" s="320"/>
      <c r="BP66" s="320"/>
      <c r="BQ66" s="320"/>
      <c r="BR66" s="320"/>
      <c r="BS66" s="320"/>
      <c r="BT66" s="320"/>
      <c r="BU66" s="320"/>
      <c r="BV66" s="320"/>
      <c r="BW66" s="320"/>
      <c r="BX66" s="320"/>
      <c r="BY66" s="320"/>
      <c r="BZ66" s="320"/>
      <c r="CA66" s="320"/>
      <c r="CB66" s="320"/>
      <c r="CC66" s="320"/>
      <c r="CD66" s="320"/>
      <c r="CE66" s="320"/>
      <c r="CF66" s="320"/>
      <c r="CG66" s="320"/>
      <c r="CH66" s="320"/>
      <c r="CI66" s="320"/>
      <c r="CJ66" s="320"/>
      <c r="CK66" s="320"/>
      <c r="CL66" s="320"/>
      <c r="CM66" s="320"/>
      <c r="CN66" s="320"/>
      <c r="CO66" s="320"/>
      <c r="CP66" s="320"/>
      <c r="CQ66" s="320"/>
      <c r="CR66" s="320"/>
      <c r="CS66" s="320"/>
      <c r="CT66" s="320"/>
      <c r="CU66" s="320"/>
      <c r="CV66" s="320"/>
      <c r="CW66" s="320"/>
      <c r="CX66" s="320"/>
      <c r="CY66" s="320"/>
      <c r="CZ66" s="320"/>
      <c r="DA66" s="320"/>
      <c r="DB66" s="320"/>
      <c r="DC66" s="320"/>
      <c r="DD66" s="320"/>
      <c r="DE66" s="320"/>
      <c r="DF66" s="320"/>
      <c r="DG66" s="320"/>
      <c r="DH66" s="320"/>
      <c r="DI66" s="320"/>
      <c r="DJ66" s="320"/>
      <c r="DK66" s="320"/>
      <c r="DL66" s="320"/>
      <c r="DM66" s="320"/>
      <c r="DN66" s="320"/>
      <c r="DO66" s="320"/>
      <c r="DP66" s="320"/>
      <c r="DQ66" s="320"/>
      <c r="DR66" s="320"/>
      <c r="DS66" s="320"/>
      <c r="DT66" s="320"/>
      <c r="DU66" s="320"/>
      <c r="DV66" s="320"/>
      <c r="DW66" s="320"/>
      <c r="DX66" s="320"/>
      <c r="DY66" s="320"/>
      <c r="DZ66" s="320"/>
      <c r="EA66" s="320"/>
      <c r="EB66" s="320"/>
      <c r="EC66" s="320"/>
      <c r="ED66" s="320"/>
      <c r="EE66" s="320"/>
      <c r="EF66" s="320"/>
      <c r="EG66" s="320"/>
      <c r="EH66" s="320"/>
      <c r="EI66" s="320"/>
      <c r="EJ66" s="320"/>
      <c r="EK66" s="320"/>
      <c r="EL66" s="320"/>
      <c r="EM66" s="320"/>
      <c r="EN66" s="320"/>
      <c r="EO66" s="320"/>
      <c r="EP66" s="320"/>
      <c r="EQ66" s="320"/>
      <c r="ER66" s="320"/>
      <c r="ES66" s="320"/>
      <c r="ET66" s="320"/>
      <c r="EU66" s="320"/>
      <c r="EV66" s="320"/>
      <c r="EW66" s="320"/>
      <c r="EX66" s="320"/>
      <c r="EY66" s="320"/>
      <c r="EZ66" s="320"/>
      <c r="FA66" s="320"/>
      <c r="FB66" s="320"/>
      <c r="FC66" s="320"/>
      <c r="FD66" s="320"/>
      <c r="FE66" s="320"/>
      <c r="FF66" s="320"/>
      <c r="FG66" s="320"/>
      <c r="FH66" s="320"/>
      <c r="FI66" s="320"/>
      <c r="FJ66" s="320"/>
      <c r="FK66" s="320"/>
      <c r="FL66" s="320"/>
      <c r="FM66" s="320"/>
      <c r="FN66" s="320"/>
      <c r="FO66" s="320"/>
      <c r="FP66" s="320"/>
      <c r="FQ66" s="320"/>
      <c r="FR66" s="320"/>
      <c r="FS66" s="320"/>
      <c r="FT66" s="320"/>
      <c r="FU66" s="320"/>
      <c r="FV66" s="320"/>
      <c r="FW66" s="320"/>
      <c r="FX66" s="320"/>
      <c r="FY66" s="320"/>
      <c r="FZ66" s="320"/>
      <c r="GA66" s="320"/>
      <c r="GB66" s="320"/>
      <c r="GC66" s="320"/>
      <c r="GD66" s="320"/>
      <c r="GE66" s="320"/>
      <c r="GF66" s="320"/>
      <c r="GG66" s="320"/>
      <c r="GH66" s="320"/>
      <c r="GI66" s="320"/>
      <c r="GJ66" s="320"/>
      <c r="GK66" s="320"/>
      <c r="GL66" s="320"/>
      <c r="GM66" s="320"/>
      <c r="GN66" s="320"/>
      <c r="GO66" s="320"/>
      <c r="GP66" s="320"/>
      <c r="GQ66" s="320"/>
      <c r="GR66" s="320"/>
      <c r="GS66" s="320"/>
      <c r="GT66" s="320"/>
      <c r="GU66" s="320"/>
      <c r="GV66" s="320"/>
      <c r="GW66" s="320"/>
      <c r="GX66" s="320"/>
      <c r="GY66" s="320"/>
      <c r="GZ66" s="320"/>
      <c r="HA66" s="320"/>
      <c r="HB66" s="320"/>
      <c r="HC66" s="320"/>
      <c r="HD66" s="320"/>
      <c r="HE66" s="320"/>
      <c r="HF66" s="320"/>
      <c r="HG66" s="320"/>
      <c r="HH66" s="320"/>
      <c r="HI66" s="320"/>
      <c r="HJ66" s="320"/>
      <c r="HK66" s="320"/>
      <c r="HL66" s="320"/>
      <c r="HM66" s="320"/>
      <c r="HN66" s="320"/>
      <c r="HO66" s="320"/>
      <c r="HP66" s="320"/>
      <c r="HQ66" s="320"/>
      <c r="HR66" s="320"/>
      <c r="HS66" s="320"/>
      <c r="HT66" s="320"/>
      <c r="HU66" s="320"/>
      <c r="HV66" s="320"/>
      <c r="HW66" s="320"/>
      <c r="HX66" s="320"/>
      <c r="HY66" s="320"/>
      <c r="HZ66" s="320"/>
      <c r="IA66" s="320"/>
      <c r="IB66" s="320"/>
      <c r="IC66" s="320"/>
      <c r="ID66" s="320"/>
      <c r="IE66" s="320"/>
      <c r="IF66" s="320"/>
      <c r="IG66" s="320"/>
      <c r="IH66" s="320"/>
      <c r="II66" s="320"/>
      <c r="IJ66" s="320"/>
      <c r="IK66" s="320"/>
      <c r="IL66" s="320"/>
      <c r="IM66" s="320"/>
      <c r="IN66" s="320"/>
      <c r="IO66" s="320"/>
      <c r="IP66" s="320"/>
      <c r="IQ66" s="320"/>
      <c r="IR66" s="320"/>
      <c r="IS66" s="320"/>
      <c r="IT66" s="320"/>
    </row>
    <row r="67" spans="1:254" s="310" customFormat="1">
      <c r="A67" s="6"/>
      <c r="B67" s="6"/>
      <c r="C67" s="154"/>
      <c r="D67" s="4"/>
      <c r="E67" s="311"/>
      <c r="F67" s="34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s="310" customFormat="1">
      <c r="A68" s="6"/>
      <c r="B68" s="6"/>
      <c r="C68" s="154"/>
      <c r="D68" s="351"/>
      <c r="E68" s="342"/>
      <c r="F68" s="352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s="310" customFormat="1">
      <c r="A69" s="6"/>
      <c r="B69" s="6"/>
      <c r="C69" s="154"/>
      <c r="D69" s="34"/>
      <c r="E69" s="342"/>
      <c r="F69" s="353"/>
      <c r="G69" s="31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s="310" customFormat="1">
      <c r="A70" s="6"/>
      <c r="B70" s="6"/>
      <c r="C70" s="154"/>
      <c r="D70" s="4"/>
      <c r="E70" s="342"/>
      <c r="F70" s="352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s="310" customFormat="1">
      <c r="A71" s="6"/>
      <c r="B71" s="6"/>
      <c r="C71" s="154"/>
      <c r="D71" s="4"/>
      <c r="E71" s="342"/>
      <c r="F71" s="35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s="310" customFormat="1">
      <c r="A72" s="6"/>
      <c r="B72" s="6"/>
      <c r="C72" s="154"/>
      <c r="D72" s="4"/>
      <c r="E72" s="342"/>
      <c r="F72" s="35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s="310" customFormat="1">
      <c r="A73" s="6"/>
      <c r="B73" s="6"/>
      <c r="C73" s="154"/>
      <c r="D73" s="4"/>
      <c r="E73" s="342"/>
      <c r="F73" s="35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s="310" customFormat="1">
      <c r="A74" s="6"/>
      <c r="B74" s="6"/>
      <c r="C74" s="154"/>
      <c r="D74" s="4"/>
      <c r="E74" s="342"/>
      <c r="F74" s="35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  <row r="75" spans="1:254" s="310" customFormat="1">
      <c r="A75" s="6"/>
      <c r="B75" s="6"/>
      <c r="C75" s="154"/>
      <c r="D75" s="4"/>
      <c r="E75" s="342"/>
      <c r="F75" s="35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</row>
    <row r="76" spans="1:254" s="310" customFormat="1">
      <c r="A76" s="6"/>
      <c r="B76" s="6"/>
      <c r="C76" s="154"/>
      <c r="D76" s="4"/>
      <c r="E76" s="342"/>
      <c r="F76" s="35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</row>
    <row r="77" spans="1:254" s="310" customFormat="1">
      <c r="A77" s="6"/>
      <c r="B77" s="6"/>
      <c r="C77" s="154"/>
      <c r="D77" s="4"/>
      <c r="E77" s="342"/>
      <c r="F77" s="35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</row>
    <row r="78" spans="1:254" s="310" customFormat="1">
      <c r="A78" s="6"/>
      <c r="B78" s="6"/>
      <c r="C78" s="154"/>
      <c r="D78" s="4"/>
      <c r="E78" s="342"/>
      <c r="F78" s="35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</row>
    <row r="79" spans="1:254" s="310" customFormat="1">
      <c r="A79" s="354"/>
      <c r="B79" s="355"/>
      <c r="C79" s="158"/>
      <c r="D79" s="270"/>
      <c r="E79" s="6"/>
      <c r="F79" s="108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spans="1:254" s="310" customFormat="1">
      <c r="A80" s="354"/>
      <c r="B80" s="355"/>
      <c r="C80" s="158"/>
      <c r="D80" s="270"/>
      <c r="E80" s="6"/>
      <c r="F80" s="108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</row>
    <row r="81" spans="1:254" s="310" customFormat="1">
      <c r="A81" s="356"/>
      <c r="B81" s="356"/>
      <c r="C81" s="356"/>
      <c r="D81" s="356"/>
      <c r="E81" s="356"/>
      <c r="F81" s="35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</row>
    <row r="82" spans="1:254" s="310" customFormat="1">
      <c r="A82" s="133"/>
      <c r="B82" s="133"/>
      <c r="C82" s="357"/>
      <c r="D82" s="94"/>
      <c r="E82" s="355"/>
      <c r="F82" s="358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</row>
    <row r="83" spans="1:254" s="310" customFormat="1">
      <c r="A83" s="359"/>
      <c r="B83" s="360"/>
      <c r="C83" s="360"/>
      <c r="D83" s="360"/>
      <c r="E83" s="360"/>
      <c r="F83" s="36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</row>
    <row r="84" spans="1:254" s="310" customFormat="1">
      <c r="A84" s="305"/>
      <c r="B84" s="305"/>
      <c r="C84" s="361"/>
      <c r="D84" s="43"/>
      <c r="E84" s="305"/>
      <c r="F84" s="84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</row>
    <row r="85" spans="1:254" s="310" customFormat="1">
      <c r="A85" s="362"/>
      <c r="B85" s="362"/>
      <c r="C85" s="363"/>
      <c r="D85" s="34"/>
      <c r="E85" s="364"/>
      <c r="F85" s="36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</row>
  </sheetData>
  <mergeCells count="2">
    <mergeCell ref="A81:F81"/>
    <mergeCell ref="A83:F83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>&amp;L
&amp;C&amp;"Times New Roman,Normal"&amp;12Las notas que se adjuntan son parte integral de estos estados financieros consolidados.
-6-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Estado de situación financiera</vt:lpstr>
      <vt:lpstr>Estado ganancias o pérdidas</vt:lpstr>
      <vt:lpstr>Utilidades integrales</vt:lpstr>
      <vt:lpstr>Patrimonio</vt:lpstr>
      <vt:lpstr>Flujo de efectivo</vt:lpstr>
      <vt:lpstr>'Estado de situación financiera'!Área_de_impresión</vt:lpstr>
      <vt:lpstr>'Estado ganancias o pérdidas'!Área_de_impresión</vt:lpstr>
      <vt:lpstr>'Flujo de efectivo'!Área_de_impresión</vt:lpstr>
      <vt:lpstr>Patrimonio!Área_de_impresión</vt:lpstr>
      <vt:lpstr>'Utilidades integrales'!Área_de_impresión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Enrique Moreno Polanco</dc:creator>
  <cp:lastModifiedBy>Juan Enrique Moreno Polanco</cp:lastModifiedBy>
  <dcterms:created xsi:type="dcterms:W3CDTF">2021-02-19T14:49:05Z</dcterms:created>
  <dcterms:modified xsi:type="dcterms:W3CDTF">2021-02-19T14:57:38Z</dcterms:modified>
</cp:coreProperties>
</file>