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0\BOLSA DE VALORES\BANCO\"/>
    </mc:Choice>
  </mc:AlternateContent>
  <xr:revisionPtr revIDLastSave="0" documentId="13_ncr:1_{05385FE7-AFCA-4EFA-9E99-5233578AD03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G - DIC 2020" sheetId="1" r:id="rId1"/>
    <sheet name="ER - DIC 2020" sheetId="2" r:id="rId2"/>
  </sheets>
  <definedNames>
    <definedName name="_xlnm.Print_Area" localSheetId="0">'BG - DIC 2020'!$B$2:$H$55</definedName>
    <definedName name="_xlnm.Print_Area" localSheetId="1">'ER - DIC 2020'!$B$2:$E$66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17" i="1"/>
  <c r="H29" i="1" l="1"/>
  <c r="H27" i="1"/>
  <c r="E38" i="2" l="1"/>
  <c r="E31" i="2"/>
  <c r="E19" i="2"/>
  <c r="E8" i="2"/>
  <c r="E29" i="2" l="1"/>
  <c r="E36" i="2" s="1"/>
  <c r="E42" i="2" s="1"/>
  <c r="E48" i="2" s="1"/>
  <c r="E53" i="2" s="1"/>
  <c r="H39" i="1"/>
  <c r="H32" i="1"/>
  <c r="H21" i="1"/>
  <c r="H14" i="1"/>
  <c r="D39" i="1"/>
  <c r="D27" i="1"/>
  <c r="D20" i="1"/>
  <c r="D13" i="1"/>
  <c r="H23" i="1" l="1"/>
  <c r="H34" i="1" s="1"/>
  <c r="H41" i="1" s="1"/>
  <c r="I41" i="1" s="1"/>
  <c r="D34" i="1"/>
  <c r="D41" i="1" s="1"/>
</calcChain>
</file>

<file path=xl/sharedStrings.xml><?xml version="1.0" encoding="utf-8"?>
<sst xmlns="http://schemas.openxmlformats.org/spreadsheetml/2006/main" count="105" uniqueCount="97">
  <si>
    <t>BANCO DE AMERICA CENTRAL, S.A.</t>
  </si>
  <si>
    <t>Balance General</t>
  </si>
  <si>
    <t>Al 31 de diciembre de 2020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</si>
  <si>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</si>
  <si>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</si>
  <si>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</si>
  <si>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</si>
  <si>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</si>
  <si>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</si>
  <si>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</si>
  <si>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</si>
  <si>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</si>
  <si>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</si>
  <si>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</si>
  <si>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</si>
  <si>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</si>
  <si>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</si>
  <si>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</si>
  <si>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</si>
  <si>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</si>
  <si>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</si>
  <si>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</si>
  <si>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</si>
  <si>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</si>
  <si>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</si>
  <si>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</si>
  <si>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</si>
  <si>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</si>
  <si>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</si>
  <si>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</si>
  <si>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</si>
  <si>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</si>
  <si>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</si>
  <si>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</si>
  <si>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</si>
  <si>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</si>
  <si>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</si>
  <si>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</si>
  <si>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</si>
  <si>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</si>
  <si>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</si>
  <si>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</si>
  <si>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</si>
  <si>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</si>
  <si>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</si>
  <si>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</si>
  <si>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</si>
  <si>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</si>
  <si>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</si>
  <si>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</si>
  <si>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</si>
  <si>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</si>
  <si>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</si>
  <si>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</si>
  <si>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</si>
  <si>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</si>
  <si>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</si>
  <si>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</si>
  <si>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</si>
  <si>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</si>
  <si>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</si>
  <si>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</si>
  <si>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diciembre de 2020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</si>
  <si>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</si>
  <si>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</si>
  <si>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</si>
  <si>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</si>
  <si>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</si>
  <si>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Reportos y operaciones bursátiles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</si>
  <si>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</si>
  <si>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</si>
  <si>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</si>
  <si>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</si>
  <si>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</si>
  <si>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</si>
  <si>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</si>
  <si>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</si>
  <si>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</si>
  <si>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</si>
  <si>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</si>
  <si>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</si>
  <si>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</si>
  <si>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</si>
  <si>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</si>
  <si>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</si>
  <si>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</si>
  <si>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</si>
  <si>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</si>
  <si>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</si>
  <si>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</si>
  <si>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</si>
  <si>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>Reserva legal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</si>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</sst>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5"/>
  <sheetViews>
    <sheetView topLeftCell="A16" zoomScaleNormal="100" workbookViewId="0">
      <selection activeCell="F26" sqref="F26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9" width="14.21875" style="1" customWidth="1"/>
    <col min="10" max="16384" width="11.5546875" style="1"/>
  </cols>
  <sheetData>
    <row r="2" spans="2:8" ht="15.75" x14ac:dyDescent="0.25">
      <c r="B2" s="15" t="s">
        <v>0</v>
      </c>
      <c r="C2" s="15"/>
      <c r="D2" s="15"/>
      <c r="E2" s="15"/>
      <c r="F2" s="15"/>
      <c r="G2" s="15"/>
      <c r="H2" s="15"/>
    </row>
    <row r="3" spans="2:8" ht="15.75" x14ac:dyDescent="0.25">
      <c r="B3" s="15" t="s">
        <v>1</v>
      </c>
      <c r="C3" s="15"/>
      <c r="D3" s="15"/>
      <c r="E3" s="15"/>
      <c r="F3" s="15"/>
      <c r="G3" s="15"/>
      <c r="H3" s="15"/>
    </row>
    <row r="4" spans="2:8" ht="15.75" x14ac:dyDescent="0.25">
      <c r="B4" s="15" t="s">
        <v>2</v>
      </c>
      <c r="C4" s="15"/>
      <c r="D4" s="15"/>
      <c r="E4" s="15"/>
      <c r="F4" s="15"/>
      <c r="G4" s="15"/>
      <c r="H4" s="15"/>
    </row>
    <row r="5" spans="2:8" ht="15.75" x14ac:dyDescent="0.25">
      <c r="B5" s="15" t="s">
        <v>3</v>
      </c>
      <c r="C5" s="15"/>
      <c r="D5" s="15"/>
      <c r="E5" s="15"/>
      <c r="F5" s="15"/>
      <c r="G5" s="15"/>
      <c r="H5" s="15"/>
    </row>
    <row r="7" spans="2:8" x14ac:dyDescent="0.25">
      <c r="B7" s="16" t="s">
        <v>4</v>
      </c>
      <c r="C7" s="16"/>
      <c r="D7" s="16"/>
      <c r="E7" s="3"/>
      <c r="F7" s="16" t="s">
        <v>5</v>
      </c>
      <c r="G7" s="16"/>
      <c r="H7" s="16"/>
    </row>
    <row r="8" spans="2:8" x14ac:dyDescent="0.25">
      <c r="D8" s="6"/>
      <c r="H8" s="6"/>
    </row>
    <row r="9" spans="2:8" x14ac:dyDescent="0.25">
      <c r="B9" s="4" t="s">
        <v>6</v>
      </c>
      <c r="D9" s="6"/>
      <c r="F9" s="4" t="s">
        <v>28</v>
      </c>
      <c r="H9" s="6"/>
    </row>
    <row r="10" spans="2:8" x14ac:dyDescent="0.25">
      <c r="B10" s="5" t="s">
        <v>7</v>
      </c>
      <c r="D10" s="6">
        <v>597851605.91000009</v>
      </c>
      <c r="F10" s="5" t="s">
        <v>29</v>
      </c>
      <c r="H10" s="6">
        <v>2185919334.6199999</v>
      </c>
    </row>
    <row r="11" spans="2:8" x14ac:dyDescent="0.25">
      <c r="B11" s="5" t="s">
        <v>8</v>
      </c>
      <c r="D11" s="6">
        <v>297773780.49000001</v>
      </c>
      <c r="F11" s="5" t="s">
        <v>30</v>
      </c>
      <c r="H11" s="6">
        <v>205401172.13999999</v>
      </c>
    </row>
    <row r="12" spans="2:8" x14ac:dyDescent="0.25">
      <c r="B12" s="5" t="s">
        <v>9</v>
      </c>
      <c r="D12" s="6">
        <v>1910592993.3499999</v>
      </c>
      <c r="F12" s="5" t="s">
        <v>31</v>
      </c>
      <c r="H12" s="6">
        <v>12815969.51</v>
      </c>
    </row>
    <row r="13" spans="2:8" x14ac:dyDescent="0.25">
      <c r="B13" s="4" t="s">
        <v>10</v>
      </c>
      <c r="D13" s="7">
        <f>SUM(D10:D12)</f>
        <v>2806218379.75</v>
      </c>
      <c r="F13" s="5" t="s">
        <v>32</v>
      </c>
      <c r="H13" s="6">
        <v>136128825.12</v>
      </c>
    </row>
    <row r="14" spans="2:8" x14ac:dyDescent="0.25">
      <c r="B14" s="5"/>
      <c r="D14" s="6"/>
      <c r="F14" s="4" t="s">
        <v>33</v>
      </c>
      <c r="H14" s="7">
        <f>SUM(H10:H13)</f>
        <v>2540265301.3899999</v>
      </c>
    </row>
    <row r="15" spans="2:8" x14ac:dyDescent="0.25">
      <c r="B15" s="4" t="s">
        <v>11</v>
      </c>
      <c r="D15" s="6"/>
      <c r="F15" s="5"/>
      <c r="H15" s="6"/>
    </row>
    <row r="16" spans="2:8" x14ac:dyDescent="0.25">
      <c r="B16" s="5" t="s">
        <v>12</v>
      </c>
      <c r="D16" s="6">
        <v>2369561.0100000007</v>
      </c>
      <c r="F16" s="4" t="s">
        <v>34</v>
      </c>
      <c r="H16" s="6"/>
    </row>
    <row r="17" spans="2:8" x14ac:dyDescent="0.25">
      <c r="B17" s="5" t="s">
        <v>13</v>
      </c>
      <c r="D17" s="6">
        <v>401750.56</v>
      </c>
      <c r="F17" s="5" t="s">
        <v>35</v>
      </c>
      <c r="H17" s="6">
        <f>32692886.34</f>
        <v>32692886.34</v>
      </c>
    </row>
    <row r="18" spans="2:8" x14ac:dyDescent="0.25">
      <c r="B18" s="5" t="s">
        <v>14</v>
      </c>
      <c r="D18" s="6">
        <v>9321156.3499999996</v>
      </c>
      <c r="F18" s="5" t="s">
        <v>36</v>
      </c>
      <c r="H18" s="6">
        <v>1326171.94</v>
      </c>
    </row>
    <row r="19" spans="2:8" x14ac:dyDescent="0.25">
      <c r="B19" s="5" t="s">
        <v>15</v>
      </c>
      <c r="D19" s="6">
        <v>12194611.799999999</v>
      </c>
      <c r="F19" s="5" t="s">
        <v>37</v>
      </c>
      <c r="H19" s="6">
        <v>6163190.1100000003</v>
      </c>
    </row>
    <row r="20" spans="2:8" x14ac:dyDescent="0.25">
      <c r="B20" s="4" t="s">
        <v>16</v>
      </c>
      <c r="D20" s="7">
        <f>SUM(D16:D19)</f>
        <v>24287079.719999999</v>
      </c>
      <c r="F20" s="5" t="s">
        <v>38</v>
      </c>
      <c r="H20" s="6">
        <v>5616720.8300000001</v>
      </c>
    </row>
    <row r="21" spans="2:8" x14ac:dyDescent="0.25">
      <c r="B21" s="5"/>
      <c r="D21" s="6"/>
      <c r="F21" s="4" t="s">
        <v>39</v>
      </c>
      <c r="H21" s="7">
        <f>SUM(H17:H20)</f>
        <v>45798969.219999999</v>
      </c>
    </row>
    <row r="22" spans="2:8" x14ac:dyDescent="0.25">
      <c r="B22" s="5"/>
      <c r="D22" s="6"/>
      <c r="F22" s="5"/>
      <c r="H22" s="6"/>
    </row>
    <row r="23" spans="2:8" x14ac:dyDescent="0.25">
      <c r="B23" s="4" t="s">
        <v>17</v>
      </c>
      <c r="D23" s="6"/>
      <c r="F23" s="4" t="s">
        <v>40</v>
      </c>
      <c r="H23" s="9">
        <f>H21+H14</f>
        <v>2586064270.6099997</v>
      </c>
    </row>
    <row r="24" spans="2:8" x14ac:dyDescent="0.25">
      <c r="B24" s="5" t="s">
        <v>18</v>
      </c>
      <c r="D24" s="6">
        <v>3500483.34</v>
      </c>
      <c r="F24" s="5"/>
      <c r="H24" s="6"/>
    </row>
    <row r="25" spans="2:8" x14ac:dyDescent="0.25">
      <c r="B25" s="5" t="s">
        <v>19</v>
      </c>
      <c r="D25" s="6">
        <v>22347302.670000002</v>
      </c>
      <c r="F25" s="4" t="s">
        <v>41</v>
      </c>
      <c r="H25" s="6"/>
    </row>
    <row r="26" spans="2:8" x14ac:dyDescent="0.25">
      <c r="B26" s="5" t="s">
        <v>20</v>
      </c>
      <c r="D26" s="6">
        <v>3766298.78</v>
      </c>
      <c r="F26" s="5" t="s">
        <v>42</v>
      </c>
      <c r="H26" s="6">
        <v>161000436</v>
      </c>
    </row>
    <row r="27" spans="2:8" x14ac:dyDescent="0.25">
      <c r="B27" s="4" t="s">
        <v>21</v>
      </c>
      <c r="D27" s="7">
        <f>SUM(D24:D26)</f>
        <v>29614084.790000003</v>
      </c>
      <c r="F27" s="5" t="s">
        <v>43</v>
      </c>
      <c r="H27" s="6">
        <f>38452172.97+1797936.03</f>
        <v>40250109</v>
      </c>
    </row>
    <row r="28" spans="2:8" x14ac:dyDescent="0.25">
      <c r="B28" s="5"/>
      <c r="D28" s="6"/>
      <c r="F28" s="5" t="s">
        <v>44</v>
      </c>
      <c r="H28" s="6">
        <v>29709686.969999999</v>
      </c>
    </row>
    <row r="29" spans="2:8" x14ac:dyDescent="0.25">
      <c r="B29" s="5"/>
      <c r="D29" s="6"/>
      <c r="F29" s="5" t="s">
        <v>45</v>
      </c>
      <c r="H29" s="6">
        <f>24598547.46-1797936.03-9272921.27</f>
        <v>13527690.16</v>
      </c>
    </row>
    <row r="30" spans="2:8" x14ac:dyDescent="0.25">
      <c r="B30" s="5"/>
      <c r="D30" s="6"/>
      <c r="F30" s="5" t="s">
        <v>46</v>
      </c>
      <c r="H30" s="6">
        <f>18590820.99+9272921.27</f>
        <v>27863742.259999998</v>
      </c>
    </row>
    <row r="31" spans="2:8" x14ac:dyDescent="0.25">
      <c r="B31" s="5"/>
      <c r="D31" s="6"/>
      <c r="F31" s="5" t="s">
        <v>47</v>
      </c>
      <c r="H31" s="6">
        <v>1046791.75</v>
      </c>
    </row>
    <row r="32" spans="2:8" x14ac:dyDescent="0.25">
      <c r="B32" s="5"/>
      <c r="D32" s="6"/>
      <c r="F32" s="4" t="s">
        <v>48</v>
      </c>
      <c r="H32" s="7">
        <f>SUM(H26:H31)</f>
        <v>273398456.13999999</v>
      </c>
    </row>
    <row r="33" spans="2:9" x14ac:dyDescent="0.25">
      <c r="B33" s="5"/>
      <c r="D33" s="6"/>
      <c r="F33" s="5"/>
      <c r="H33" s="6"/>
    </row>
    <row r="34" spans="2:9" ht="15.75" thickBot="1" x14ac:dyDescent="0.3">
      <c r="B34" s="4" t="s">
        <v>22</v>
      </c>
      <c r="D34" s="8">
        <f>D13+D20+D27</f>
        <v>2860119544.2599998</v>
      </c>
      <c r="F34" s="4" t="s">
        <v>49</v>
      </c>
      <c r="H34" s="8">
        <f>H32+H23</f>
        <v>2859462726.7499995</v>
      </c>
    </row>
    <row r="35" spans="2:9" ht="15.75" thickTop="1" x14ac:dyDescent="0.25">
      <c r="B35" s="5"/>
      <c r="D35" s="6"/>
      <c r="F35" s="5"/>
      <c r="H35" s="6"/>
    </row>
    <row r="36" spans="2:9" x14ac:dyDescent="0.25">
      <c r="B36" s="4" t="s">
        <v>23</v>
      </c>
      <c r="D36" s="6"/>
      <c r="F36" s="4" t="s">
        <v>50</v>
      </c>
      <c r="H36" s="6"/>
    </row>
    <row r="37" spans="2:9" x14ac:dyDescent="0.25">
      <c r="B37" s="5" t="s">
        <v>24</v>
      </c>
      <c r="D37" s="6">
        <v>34080136.039999999</v>
      </c>
      <c r="F37" s="5" t="s">
        <v>51</v>
      </c>
      <c r="H37" s="6">
        <v>31930825.84</v>
      </c>
    </row>
    <row r="38" spans="2:9" x14ac:dyDescent="0.25">
      <c r="B38" s="5" t="s">
        <v>25</v>
      </c>
      <c r="D38" s="6">
        <v>62043263.240000002</v>
      </c>
      <c r="F38" s="5" t="s">
        <v>52</v>
      </c>
      <c r="H38" s="6">
        <v>64849390.950000003</v>
      </c>
    </row>
    <row r="39" spans="2:9" x14ac:dyDescent="0.25">
      <c r="B39" s="4" t="s">
        <v>26</v>
      </c>
      <c r="D39" s="7">
        <f>SUM(D37:D38)</f>
        <v>96123399.280000001</v>
      </c>
      <c r="F39" s="4" t="s">
        <v>53</v>
      </c>
      <c r="H39" s="7">
        <f>SUM(H37:H38)</f>
        <v>96780216.790000007</v>
      </c>
    </row>
    <row r="40" spans="2:9" x14ac:dyDescent="0.25">
      <c r="B40" s="5"/>
      <c r="D40" s="6"/>
      <c r="F40" s="5"/>
      <c r="H40" s="6"/>
    </row>
    <row r="41" spans="2:9" ht="15.75" thickBot="1" x14ac:dyDescent="0.3">
      <c r="B41" s="4" t="s">
        <v>27</v>
      </c>
      <c r="D41" s="8">
        <f>D39+D34</f>
        <v>2956242943.54</v>
      </c>
      <c r="F41" s="4" t="s">
        <v>54</v>
      </c>
      <c r="H41" s="8">
        <f>H39+H34</f>
        <v>2956242943.5399995</v>
      </c>
      <c r="I41" s="6">
        <f>+H41-D41</f>
        <v>0</v>
      </c>
    </row>
    <row r="42" spans="2:9" ht="15.75" thickTop="1" x14ac:dyDescent="0.25"/>
    <row r="49" spans="2:8" x14ac:dyDescent="0.25">
      <c r="B49" s="17" t="s">
        <v>55</v>
      </c>
      <c r="C49" s="17"/>
      <c r="D49" s="17"/>
      <c r="F49" s="17" t="s">
        <v>57</v>
      </c>
      <c r="G49" s="17"/>
      <c r="H49" s="17"/>
    </row>
    <row r="50" spans="2:8" x14ac:dyDescent="0.25">
      <c r="B50" s="14" t="s">
        <v>56</v>
      </c>
      <c r="C50" s="14"/>
      <c r="D50" s="14"/>
      <c r="F50" s="14" t="s">
        <v>58</v>
      </c>
      <c r="G50" s="14"/>
      <c r="H50" s="14"/>
    </row>
    <row r="54" spans="2:8" x14ac:dyDescent="0.25">
      <c r="B54" s="17" t="s">
        <v>59</v>
      </c>
      <c r="C54" s="17"/>
      <c r="D54" s="17"/>
      <c r="E54" s="17"/>
      <c r="F54" s="17"/>
      <c r="G54" s="17"/>
      <c r="H54" s="17"/>
    </row>
    <row r="55" spans="2:8" x14ac:dyDescent="0.25">
      <c r="B55" s="14" t="s">
        <v>60</v>
      </c>
      <c r="C55" s="14"/>
      <c r="D55" s="14"/>
      <c r="E55" s="14"/>
      <c r="F55" s="14"/>
      <c r="G55" s="14"/>
      <c r="H55" s="14"/>
    </row>
  </sheetData>
  <mergeCells count="12">
    <mergeCell ref="B55:H55"/>
    <mergeCell ref="B2:H2"/>
    <mergeCell ref="B3:H3"/>
    <mergeCell ref="B4:H4"/>
    <mergeCell ref="B5:H5"/>
    <mergeCell ref="B7:D7"/>
    <mergeCell ref="F7:H7"/>
    <mergeCell ref="B49:D49"/>
    <mergeCell ref="B50:D50"/>
    <mergeCell ref="F49:H49"/>
    <mergeCell ref="F50:H50"/>
    <mergeCell ref="B54:H54"/>
  </mergeCells>
  <printOptions horizontalCentered="1"/>
  <pageMargins left="0.70866141732283472" right="0.70866141732283472" top="0.32" bottom="0.34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E66"/>
  <sheetViews>
    <sheetView tabSelected="1" topLeftCell="A36" zoomScaleNormal="100" workbookViewId="0">
      <selection activeCell="F51" sqref="F51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15" t="s">
        <v>0</v>
      </c>
      <c r="C2" s="15"/>
      <c r="D2" s="15"/>
      <c r="E2" s="15"/>
    </row>
    <row r="3" spans="2:5" ht="15.75" x14ac:dyDescent="0.25">
      <c r="B3" s="15" t="s">
        <v>61</v>
      </c>
      <c r="C3" s="15"/>
      <c r="D3" s="15"/>
      <c r="E3" s="15"/>
    </row>
    <row r="4" spans="2:5" ht="15.75" x14ac:dyDescent="0.25">
      <c r="B4" s="15" t="s">
        <v>62</v>
      </c>
      <c r="C4" s="15"/>
      <c r="D4" s="15"/>
      <c r="E4" s="15"/>
    </row>
    <row r="5" spans="2:5" ht="15.75" x14ac:dyDescent="0.25">
      <c r="B5" s="15" t="s">
        <v>3</v>
      </c>
      <c r="C5" s="15"/>
      <c r="D5" s="15"/>
      <c r="E5" s="15"/>
    </row>
    <row r="8" spans="2:5" x14ac:dyDescent="0.25">
      <c r="B8" s="11" t="s">
        <v>63</v>
      </c>
      <c r="E8" s="12">
        <f>SUM(E9:E16)</f>
        <v>228894159.91</v>
      </c>
    </row>
    <row r="9" spans="2:5" x14ac:dyDescent="0.25">
      <c r="B9" s="5" t="s">
        <v>64</v>
      </c>
      <c r="E9" s="6">
        <v>190267793.31</v>
      </c>
    </row>
    <row r="10" spans="2:5" x14ac:dyDescent="0.25">
      <c r="B10" s="5" t="s">
        <v>65</v>
      </c>
      <c r="E10" s="6">
        <v>6961207.54</v>
      </c>
    </row>
    <row r="11" spans="2:5" x14ac:dyDescent="0.25">
      <c r="B11" s="5" t="s">
        <v>66</v>
      </c>
      <c r="E11" s="6">
        <v>14264415.02</v>
      </c>
    </row>
    <row r="12" spans="2:5" x14ac:dyDescent="0.25">
      <c r="B12" s="5" t="s">
        <v>67</v>
      </c>
      <c r="E12" s="6">
        <v>377793.2</v>
      </c>
    </row>
    <row r="13" spans="2:5" x14ac:dyDescent="0.25">
      <c r="B13" s="5" t="s">
        <v>68</v>
      </c>
      <c r="E13" s="6">
        <v>7313.56</v>
      </c>
    </row>
    <row r="14" spans="2:5" x14ac:dyDescent="0.25">
      <c r="B14" s="5" t="s">
        <v>69</v>
      </c>
      <c r="E14" s="6">
        <v>3666940.94</v>
      </c>
    </row>
    <row r="15" spans="2:5" x14ac:dyDescent="0.25">
      <c r="B15" s="5" t="s">
        <v>70</v>
      </c>
      <c r="E15" s="6">
        <v>2949227.05</v>
      </c>
    </row>
    <row r="16" spans="2:5" x14ac:dyDescent="0.25">
      <c r="B16" s="5" t="s">
        <v>71</v>
      </c>
      <c r="E16" s="6">
        <v>10399469.289999999</v>
      </c>
    </row>
    <row r="17" spans="2:5" x14ac:dyDescent="0.25">
      <c r="B17" s="5"/>
      <c r="E17" s="6"/>
    </row>
    <row r="18" spans="2:5" x14ac:dyDescent="0.25">
      <c r="B18" s="4" t="s">
        <v>72</v>
      </c>
      <c r="E18" s="6"/>
    </row>
    <row r="19" spans="2:5" x14ac:dyDescent="0.25">
      <c r="B19" s="4" t="s">
        <v>73</v>
      </c>
      <c r="E19" s="12">
        <f>SUM(E20:E25)</f>
        <v>62011294.199999996</v>
      </c>
    </row>
    <row r="20" spans="2:5" x14ac:dyDescent="0.25">
      <c r="B20" s="5" t="s">
        <v>74</v>
      </c>
      <c r="E20" s="6">
        <v>43281008.689999998</v>
      </c>
    </row>
    <row r="21" spans="2:5" x14ac:dyDescent="0.25">
      <c r="B21" s="5" t="s">
        <v>75</v>
      </c>
      <c r="E21" s="6">
        <v>5907961.6500000004</v>
      </c>
    </row>
    <row r="22" spans="2:5" x14ac:dyDescent="0.25">
      <c r="B22" s="5" t="s">
        <v>76</v>
      </c>
      <c r="E22" s="6">
        <v>10510889.029999999</v>
      </c>
    </row>
    <row r="23" spans="2:5" x14ac:dyDescent="0.25">
      <c r="B23" s="5" t="s">
        <v>77</v>
      </c>
      <c r="E23" s="6">
        <v>211453.5</v>
      </c>
    </row>
    <row r="24" spans="2:5" x14ac:dyDescent="0.25">
      <c r="B24" s="5" t="s">
        <v>78</v>
      </c>
      <c r="E24" s="6">
        <v>338517.14</v>
      </c>
    </row>
    <row r="25" spans="2:5" x14ac:dyDescent="0.25">
      <c r="B25" s="5" t="s">
        <v>79</v>
      </c>
      <c r="E25" s="6">
        <v>1761464.19</v>
      </c>
    </row>
    <row r="26" spans="2:5" x14ac:dyDescent="0.25">
      <c r="B26" s="5"/>
      <c r="E26" s="6"/>
    </row>
    <row r="27" spans="2:5" x14ac:dyDescent="0.25">
      <c r="B27" s="5" t="s">
        <v>80</v>
      </c>
      <c r="E27" s="6">
        <v>48348197.649999999</v>
      </c>
    </row>
    <row r="28" spans="2:5" x14ac:dyDescent="0.25">
      <c r="B28" s="5"/>
      <c r="E28" s="13"/>
    </row>
    <row r="29" spans="2:5" x14ac:dyDescent="0.25">
      <c r="B29" s="4" t="s">
        <v>81</v>
      </c>
      <c r="E29" s="9">
        <f>+E8-E19-E27</f>
        <v>118534668.06</v>
      </c>
    </row>
    <row r="30" spans="2:5" x14ac:dyDescent="0.25">
      <c r="B30" s="5"/>
      <c r="E30" s="6"/>
    </row>
    <row r="31" spans="2:5" x14ac:dyDescent="0.25">
      <c r="B31" s="4" t="s">
        <v>82</v>
      </c>
      <c r="E31" s="12">
        <f>SUM(E32:E34)</f>
        <v>90098097.120000005</v>
      </c>
    </row>
    <row r="32" spans="2:5" x14ac:dyDescent="0.25">
      <c r="B32" s="5" t="s">
        <v>83</v>
      </c>
      <c r="E32" s="6">
        <v>36928937.93</v>
      </c>
    </row>
    <row r="33" spans="2:5" x14ac:dyDescent="0.25">
      <c r="B33" s="5" t="s">
        <v>84</v>
      </c>
      <c r="E33" s="6">
        <v>46801455.68</v>
      </c>
    </row>
    <row r="34" spans="2:5" x14ac:dyDescent="0.25">
      <c r="B34" s="5" t="s">
        <v>85</v>
      </c>
      <c r="E34" s="6">
        <v>6367703.5099999998</v>
      </c>
    </row>
    <row r="35" spans="2:5" x14ac:dyDescent="0.25">
      <c r="B35" s="5"/>
      <c r="E35" s="13"/>
    </row>
    <row r="36" spans="2:5" x14ac:dyDescent="0.25">
      <c r="B36" s="4" t="s">
        <v>86</v>
      </c>
      <c r="E36" s="9">
        <f>+E29-E31</f>
        <v>28436570.939999998</v>
      </c>
    </row>
    <row r="37" spans="2:5" x14ac:dyDescent="0.25">
      <c r="B37" s="5"/>
      <c r="E37" s="6"/>
    </row>
    <row r="38" spans="2:5" x14ac:dyDescent="0.25">
      <c r="B38" s="4" t="s">
        <v>87</v>
      </c>
      <c r="E38" s="12">
        <f>SUM(E39:E40)</f>
        <v>4788851.24</v>
      </c>
    </row>
    <row r="39" spans="2:5" x14ac:dyDescent="0.25">
      <c r="B39" s="5" t="s">
        <v>88</v>
      </c>
      <c r="E39" s="6">
        <v>6666695.71</v>
      </c>
    </row>
    <row r="40" spans="2:5" x14ac:dyDescent="0.25">
      <c r="B40" s="5" t="s">
        <v>89</v>
      </c>
      <c r="E40" s="6">
        <v>-1877844.4700000002</v>
      </c>
    </row>
    <row r="41" spans="2:5" x14ac:dyDescent="0.25">
      <c r="B41" s="5"/>
      <c r="E41" s="13"/>
    </row>
    <row r="42" spans="2:5" x14ac:dyDescent="0.25">
      <c r="B42" s="4" t="s">
        <v>90</v>
      </c>
      <c r="E42" s="9">
        <f>+E36+E38</f>
        <v>33225422.18</v>
      </c>
    </row>
    <row r="43" spans="2:5" x14ac:dyDescent="0.25">
      <c r="B43" s="5"/>
      <c r="E43" s="6"/>
    </row>
    <row r="44" spans="2:5" x14ac:dyDescent="0.25">
      <c r="B44" s="5" t="s">
        <v>91</v>
      </c>
      <c r="E44" s="6">
        <v>-1797936.03</v>
      </c>
    </row>
    <row r="45" spans="2:5" x14ac:dyDescent="0.25">
      <c r="B45" s="5"/>
      <c r="E45" s="6"/>
    </row>
    <row r="46" spans="2:5" x14ac:dyDescent="0.25">
      <c r="B46" s="5" t="s">
        <v>46</v>
      </c>
      <c r="E46" s="6">
        <v>-9272921.2699999996</v>
      </c>
    </row>
    <row r="47" spans="2:5" x14ac:dyDescent="0.25">
      <c r="B47" s="5"/>
      <c r="E47" s="13"/>
    </row>
    <row r="48" spans="2:5" x14ac:dyDescent="0.25">
      <c r="B48" s="4" t="s">
        <v>92</v>
      </c>
      <c r="E48" s="9">
        <f>+E42+E44+E46</f>
        <v>22154564.879999999</v>
      </c>
    </row>
    <row r="49" spans="2:5" x14ac:dyDescent="0.25">
      <c r="B49" s="5"/>
      <c r="E49" s="6"/>
    </row>
    <row r="50" spans="2:5" x14ac:dyDescent="0.25">
      <c r="B50" s="5" t="s">
        <v>93</v>
      </c>
      <c r="E50" s="6">
        <v>-7194844.75</v>
      </c>
    </row>
    <row r="51" spans="2:5" x14ac:dyDescent="0.25">
      <c r="B51" s="5" t="s">
        <v>94</v>
      </c>
      <c r="E51" s="6">
        <v>-1432029.97</v>
      </c>
    </row>
    <row r="52" spans="2:5" x14ac:dyDescent="0.25">
      <c r="B52" s="5"/>
      <c r="E52" s="13"/>
    </row>
    <row r="53" spans="2:5" x14ac:dyDescent="0.25">
      <c r="B53" s="4" t="s">
        <v>95</v>
      </c>
      <c r="E53" s="9">
        <f>+E48+E50+E51</f>
        <v>13527690.159999998</v>
      </c>
    </row>
    <row r="54" spans="2:5" x14ac:dyDescent="0.25">
      <c r="B54" s="5"/>
      <c r="E54" s="6"/>
    </row>
    <row r="55" spans="2:5" x14ac:dyDescent="0.25">
      <c r="B55" s="5"/>
      <c r="E55" s="6"/>
    </row>
    <row r="56" spans="2:5" x14ac:dyDescent="0.25">
      <c r="B56" s="5"/>
      <c r="E56" s="6"/>
    </row>
    <row r="57" spans="2:5" x14ac:dyDescent="0.25">
      <c r="B57" s="5"/>
      <c r="E57" s="6"/>
    </row>
    <row r="58" spans="2:5" x14ac:dyDescent="0.25">
      <c r="B58" s="10" t="s">
        <v>96</v>
      </c>
      <c r="C58" s="18" t="s">
        <v>57</v>
      </c>
      <c r="D58" s="18"/>
      <c r="E58" s="18"/>
    </row>
    <row r="59" spans="2:5" x14ac:dyDescent="0.25">
      <c r="B59" s="2" t="s">
        <v>56</v>
      </c>
      <c r="C59" s="14" t="s">
        <v>58</v>
      </c>
      <c r="D59" s="14"/>
      <c r="E59" s="14"/>
    </row>
    <row r="65" spans="2:5" x14ac:dyDescent="0.25">
      <c r="B65" s="18" t="s">
        <v>59</v>
      </c>
      <c r="C65" s="18"/>
      <c r="D65" s="18"/>
      <c r="E65" s="18"/>
    </row>
    <row r="66" spans="2:5" x14ac:dyDescent="0.25">
      <c r="B66" s="14" t="s">
        <v>60</v>
      </c>
      <c r="C66" s="14"/>
      <c r="D66" s="14"/>
      <c r="E66" s="14"/>
    </row>
  </sheetData>
  <mergeCells count="8">
    <mergeCell ref="B65:E65"/>
    <mergeCell ref="B66:E66"/>
    <mergeCell ref="B2:E2"/>
    <mergeCell ref="B3:E3"/>
    <mergeCell ref="B4:E4"/>
    <mergeCell ref="B5:E5"/>
    <mergeCell ref="C58:E58"/>
    <mergeCell ref="C59:E5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90A4C104E12D488741E53E70509F30" ma:contentTypeVersion="11" ma:contentTypeDescription="Create a new document." ma:contentTypeScope="" ma:versionID="5207cd90f3439c112c8b04d8e63d8035">
  <xsd:schema xmlns:xsd="http://www.w3.org/2001/XMLSchema" xmlns:xs="http://www.w3.org/2001/XMLSchema" xmlns:p="http://schemas.microsoft.com/office/2006/metadata/properties" xmlns:ns3="eb64dbe4-245f-4faf-8c08-029f58957c27" xmlns:ns4="bd0e7f62-6a2a-4c8f-acec-e52d7a1c3fc7" targetNamespace="http://schemas.microsoft.com/office/2006/metadata/properties" ma:root="true" ma:fieldsID="f88c3acd38ba6eec8679a0a5f274efd7" ns3:_="" ns4:_="">
    <xsd:import namespace="eb64dbe4-245f-4faf-8c08-029f58957c27"/>
    <xsd:import namespace="bd0e7f62-6a2a-4c8f-acec-e52d7a1c3f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4dbe4-245f-4faf-8c08-029f58957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e7f62-6a2a-4c8f-acec-e52d7a1c3f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56DAB9-4D34-423A-9914-C12BF88FE4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CFEF70-D271-40D7-A900-7ED352859E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34CEBB-FDF4-4BC5-A3A2-83421D5B0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64dbe4-245f-4faf-8c08-029f58957c27"/>
    <ds:schemaRef ds:uri="bd0e7f62-6a2a-4c8f-acec-e52d7a1c3f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DIC 2020</vt:lpstr>
      <vt:lpstr>ER - DIC 2020</vt:lpstr>
      <vt:lpstr>'BG - DIC 2020'!Área_de_impresión</vt:lpstr>
      <vt:lpstr>'ER - DIC 2020'!Área_de_impresión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2021-02-15T16:41:40Z</cp:lastPrinted>
  <dcterms:created xsi:type="dcterms:W3CDTF">2021-01-15T04:16:29Z</dcterms:created>
  <dcterms:modified xsi:type="dcterms:W3CDTF">2021-02-15T16:47:20Z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0x010100B890A4C104E12D488741E53E70509F30</vt:lpwstr>
  </property>
</Properties>
</file>