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deval-my.sharepoint.com/personal/dmiranda_cedeval_onmicrosoft_com/Documents/Documentos/De trabajo/Estados Financieros CEDEVAL/2020/PAGINA WEB BVES/"/>
    </mc:Choice>
  </mc:AlternateContent>
  <xr:revisionPtr revIDLastSave="5" documentId="8_{628AE7CC-239A-42CA-BA2C-7292B0CD34BE}" xr6:coauthVersionLast="46" xr6:coauthVersionMax="46" xr10:uidLastSave="{9713DC25-CE13-4B09-9BF4-ADCA2A2653D3}"/>
  <bookViews>
    <workbookView xWindow="-110" yWindow="-110" windowWidth="19420" windowHeight="10560" xr2:uid="{6A6FCE0B-16AC-4435-BAB7-C0770A4714AB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1" l="1"/>
  <c r="C88" i="1"/>
  <c r="C87" i="1"/>
  <c r="C86" i="1"/>
  <c r="C85" i="1"/>
  <c r="C84" i="1"/>
  <c r="C83" i="1"/>
  <c r="C82" i="1"/>
  <c r="C79" i="1"/>
  <c r="C76" i="1"/>
  <c r="C75" i="1"/>
  <c r="C74" i="1"/>
  <c r="C73" i="1"/>
  <c r="C70" i="1"/>
  <c r="C69" i="1"/>
  <c r="C68" i="1"/>
  <c r="C67" i="1"/>
  <c r="C66" i="1"/>
  <c r="C64" i="1"/>
  <c r="C63" i="1"/>
  <c r="C62" i="1"/>
  <c r="C58" i="1"/>
  <c r="C57" i="1"/>
  <c r="C56" i="1"/>
  <c r="C55" i="1" s="1"/>
  <c r="C53" i="1"/>
  <c r="C43" i="1"/>
  <c r="C41" i="1"/>
  <c r="C38" i="1"/>
  <c r="C36" i="1"/>
  <c r="C31" i="1"/>
  <c r="C24" i="1"/>
  <c r="C23" i="1" s="1"/>
  <c r="C16" i="1"/>
  <c r="C21" i="1" s="1"/>
  <c r="C6" i="1"/>
  <c r="C81" i="1" l="1"/>
  <c r="C61" i="1"/>
  <c r="C92" i="1"/>
  <c r="C72" i="1"/>
  <c r="C93" i="1" s="1"/>
  <c r="C35" i="1"/>
  <c r="C95" i="1" l="1"/>
  <c r="C47" i="1"/>
  <c r="C77" i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<sst xmlns="http://schemas.openxmlformats.org/spreadsheetml/2006/main" count="110" uniqueCount="92">
  <si>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</si>
  <si>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31 DE DICIEMBRE DE 2020</t>
  </si>
  <si>
    <t>(Cifras en US$)</t>
  </si>
  <si>
    <t>2020 DICIEMBRE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</si>
  <si>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</si>
  <si>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</si>
  <si>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</si>
  <si>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</si>
  <si>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</si>
  <si>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</si>
  <si>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</si>
  <si>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</si>
  <si>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</si>
  <si>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</si>
  <si>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</si>
  <si>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</si>
  <si>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</si>
  <si>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</si>
  <si>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</si>
  <si>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</si>
  <si>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</si>
  <si>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</si>
  <si>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</si>
  <si>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</si>
  <si>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</si>
  <si>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</si>
  <si>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</si>
  <si>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</si>
  <si>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</si>
  <si>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</si>
  <si>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</si>
  <si>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</si>
  <si>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</si>
  <si>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</si>
  <si>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</si>
  <si>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</si>
  <si>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</si>
  <si>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</si>
  <si>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</si>
  <si>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</si>
  <si>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</si>
  <si>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</si>
  <si>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</si>
  <si>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</si>
  <si>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2020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</si>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</sst>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0" fontId="3" fillId="0" borderId="0" xfId="0" quotePrefix="1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3" fillId="3" borderId="0" xfId="0" applyNumberFormat="1" applyFont="1" applyFill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onmicrosoft_com/Documents/Documentos/De%20trabajo/Estados%20Financieros%20CEDEVAL/2020/CEDEVAL%20EF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9"/>
      <sheetName val="Gto Real 19"/>
      <sheetName val="Res Real 19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1394440.1500000001</v>
          </cell>
        </row>
        <row r="10">
          <cell r="O10">
            <v>16552.5</v>
          </cell>
        </row>
        <row r="11">
          <cell r="O11">
            <v>8900</v>
          </cell>
        </row>
        <row r="15">
          <cell r="O15">
            <v>273613.65000000002</v>
          </cell>
        </row>
        <row r="16">
          <cell r="O16">
            <v>32299.990000000005</v>
          </cell>
        </row>
        <row r="17">
          <cell r="O17">
            <v>27629.670000000002</v>
          </cell>
        </row>
        <row r="19">
          <cell r="O19">
            <v>471304.47</v>
          </cell>
        </row>
        <row r="20">
          <cell r="O20">
            <v>44204.470000000008</v>
          </cell>
        </row>
        <row r="21">
          <cell r="O21">
            <v>284308.93</v>
          </cell>
        </row>
        <row r="22">
          <cell r="O22">
            <v>21747.610000000004</v>
          </cell>
        </row>
        <row r="23">
          <cell r="O23">
            <v>6694.23</v>
          </cell>
        </row>
        <row r="26">
          <cell r="O26">
            <v>9605.73</v>
          </cell>
        </row>
        <row r="27">
          <cell r="O27">
            <v>100.67</v>
          </cell>
        </row>
        <row r="28">
          <cell r="O28">
            <v>3645.639999999999</v>
          </cell>
        </row>
        <row r="29">
          <cell r="O29">
            <v>0</v>
          </cell>
        </row>
        <row r="33">
          <cell r="O33">
            <v>151380.17000000001</v>
          </cell>
        </row>
        <row r="36">
          <cell r="O36">
            <v>1829.54</v>
          </cell>
        </row>
        <row r="37">
          <cell r="O37">
            <v>17.48</v>
          </cell>
        </row>
        <row r="38">
          <cell r="O38">
            <v>0</v>
          </cell>
        </row>
        <row r="39">
          <cell r="O39">
            <v>3519.96</v>
          </cell>
        </row>
        <row r="40">
          <cell r="O40">
            <v>245.03</v>
          </cell>
        </row>
        <row r="41">
          <cell r="O41">
            <v>0</v>
          </cell>
        </row>
        <row r="43">
          <cell r="O43">
            <v>171.64000000000001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F9CDE-DB9E-4C7C-98E4-8438711A0C16}">
  <dimension ref="A1:C96"/>
  <sheetViews>
    <sheetView showGridLines="0" tabSelected="1" workbookViewId="0">
      <selection activeCell="D71" sqref="D71"/>
    </sheetView>
  </sheetViews>
  <sheetFormatPr baseColWidth="10" defaultRowHeight="14.5" x14ac:dyDescent="0.35"/>
  <cols>
    <col min="2" max="2" width="48.90625" customWidth="1"/>
    <col min="3" max="3" width="15.90625" bestFit="1" customWidth="1"/>
  </cols>
  <sheetData>
    <row r="1" spans="1:3" ht="15.5" x14ac:dyDescent="0.35">
      <c r="A1" s="1" t="s">
        <v>0</v>
      </c>
      <c r="B1" s="1"/>
      <c r="C1" s="1"/>
    </row>
    <row r="2" spans="1:3" ht="15.5" x14ac:dyDescent="0.35">
      <c r="A2" s="2" t="s">
        <v>1</v>
      </c>
      <c r="B2" s="3"/>
      <c r="C2" s="3"/>
    </row>
    <row r="3" spans="1:3" ht="15.5" x14ac:dyDescent="0.35">
      <c r="A3" s="2" t="s">
        <v>2</v>
      </c>
      <c r="B3" s="2"/>
      <c r="C3" s="2"/>
    </row>
    <row r="4" spans="1:3" ht="16" thickBot="1" x14ac:dyDescent="0.4">
      <c r="A4" s="4"/>
      <c r="B4" s="5"/>
      <c r="C4" s="6" t="s">
        <v>3</v>
      </c>
    </row>
    <row r="5" spans="1:3" ht="15.5" x14ac:dyDescent="0.35">
      <c r="A5" s="8" t="s">
        <v>4</v>
      </c>
      <c r="B5" s="9"/>
      <c r="C5" s="10"/>
    </row>
    <row r="6" spans="1:3" ht="15.5" x14ac:dyDescent="0.35">
      <c r="A6" s="8" t="s">
        <v>5</v>
      </c>
      <c r="B6" s="9"/>
      <c r="C6" s="11">
        <f>SUM(C7:C15)</f>
        <v>2956654.1</v>
      </c>
    </row>
    <row r="7" spans="1:3" ht="15.5" x14ac:dyDescent="0.35">
      <c r="A7" s="8"/>
      <c r="B7" s="9" t="s">
        <v>6</v>
      </c>
      <c r="C7" s="12">
        <v>114.29</v>
      </c>
    </row>
    <row r="8" spans="1:3" ht="15.5" x14ac:dyDescent="0.35">
      <c r="A8" s="8"/>
      <c r="B8" s="13" t="s">
        <v>7</v>
      </c>
      <c r="C8" s="14">
        <v>206990.81</v>
      </c>
    </row>
    <row r="9" spans="1:3" ht="15.5" x14ac:dyDescent="0.35">
      <c r="A9" s="8"/>
      <c r="B9" s="15" t="s">
        <v>8</v>
      </c>
      <c r="C9" s="14">
        <v>73121.23</v>
      </c>
    </row>
    <row r="10" spans="1:3" ht="15.5" x14ac:dyDescent="0.35">
      <c r="A10" s="8"/>
      <c r="B10" s="9" t="s">
        <v>9</v>
      </c>
      <c r="C10" s="14">
        <v>2385093.69</v>
      </c>
    </row>
    <row r="11" spans="1:3" ht="15.5" x14ac:dyDescent="0.35">
      <c r="A11" s="8"/>
      <c r="B11" s="13" t="s">
        <v>10</v>
      </c>
      <c r="C11" s="14">
        <v>163833.54999999999</v>
      </c>
    </row>
    <row r="12" spans="1:3" ht="15.5" x14ac:dyDescent="0.35">
      <c r="A12" s="8"/>
      <c r="B12" s="13" t="s">
        <v>11</v>
      </c>
      <c r="C12" s="14">
        <v>1139.98</v>
      </c>
    </row>
    <row r="13" spans="1:3" ht="15.5" x14ac:dyDescent="0.35">
      <c r="A13" s="8"/>
      <c r="B13" s="9" t="s">
        <v>12</v>
      </c>
      <c r="C13" s="14">
        <v>27159.97</v>
      </c>
    </row>
    <row r="14" spans="1:3" ht="15.5" x14ac:dyDescent="0.35">
      <c r="A14" s="8"/>
      <c r="B14" s="9" t="s">
        <v>13</v>
      </c>
      <c r="C14" s="12">
        <v>35829.589999999997</v>
      </c>
    </row>
    <row r="15" spans="1:3" ht="15.5" x14ac:dyDescent="0.35">
      <c r="A15" s="8"/>
      <c r="B15" s="9" t="s">
        <v>14</v>
      </c>
      <c r="C15" s="16">
        <v>63370.99</v>
      </c>
    </row>
    <row r="16" spans="1:3" ht="15.5" x14ac:dyDescent="0.35">
      <c r="A16" s="17" t="s">
        <v>15</v>
      </c>
      <c r="B16" s="9"/>
      <c r="C16" s="11">
        <f>SUM(C17:C20)</f>
        <v>27980.920000000002</v>
      </c>
    </row>
    <row r="17" spans="1:3" ht="15.5" x14ac:dyDescent="0.35">
      <c r="A17" s="8"/>
      <c r="B17" s="9" t="s">
        <v>16</v>
      </c>
      <c r="C17" s="12">
        <v>25866.880000000001</v>
      </c>
    </row>
    <row r="18" spans="1:3" ht="15.5" x14ac:dyDescent="0.35">
      <c r="A18" s="8"/>
      <c r="B18" s="9" t="s">
        <v>17</v>
      </c>
      <c r="C18" s="12">
        <v>0</v>
      </c>
    </row>
    <row r="19" spans="1:3" ht="15.5" x14ac:dyDescent="0.35">
      <c r="A19" s="8"/>
      <c r="B19" s="9" t="s">
        <v>18</v>
      </c>
      <c r="C19" s="18">
        <v>0</v>
      </c>
    </row>
    <row r="20" spans="1:3" ht="15.5" x14ac:dyDescent="0.35">
      <c r="A20" s="8"/>
      <c r="B20" s="9" t="s">
        <v>19</v>
      </c>
      <c r="C20" s="16">
        <v>2114.04</v>
      </c>
    </row>
    <row r="21" spans="1:3" ht="16" thickBot="1" x14ac:dyDescent="0.4">
      <c r="A21" s="8"/>
      <c r="B21" s="8" t="s">
        <v>20</v>
      </c>
      <c r="C21" s="20">
        <f>C16+C6</f>
        <v>2984635.02</v>
      </c>
    </row>
    <row r="22" spans="1:3" ht="16" thickTop="1" x14ac:dyDescent="0.35">
      <c r="A22" s="8"/>
      <c r="B22" s="9"/>
      <c r="C22" s="12"/>
    </row>
    <row r="23" spans="1:3" ht="15.5" x14ac:dyDescent="0.35">
      <c r="A23" s="8" t="s">
        <v>21</v>
      </c>
      <c r="B23" s="9"/>
      <c r="C23" s="11">
        <f>C24+C31</f>
        <v>220465.33000000002</v>
      </c>
    </row>
    <row r="24" spans="1:3" ht="15.5" x14ac:dyDescent="0.35">
      <c r="A24" s="8" t="s">
        <v>22</v>
      </c>
      <c r="B24" s="9"/>
      <c r="C24" s="21">
        <f>SUM(C25:C30)</f>
        <v>189934.41</v>
      </c>
    </row>
    <row r="25" spans="1:3" ht="15.5" x14ac:dyDescent="0.35">
      <c r="A25" s="8"/>
      <c r="B25" s="9" t="s">
        <v>23</v>
      </c>
      <c r="C25" s="18">
        <v>2349.84</v>
      </c>
    </row>
    <row r="26" spans="1:3" ht="15.5" x14ac:dyDescent="0.35">
      <c r="A26" s="8"/>
      <c r="B26" s="13" t="s">
        <v>24</v>
      </c>
      <c r="C26" s="12">
        <v>28144.25</v>
      </c>
    </row>
    <row r="27" spans="1:3" ht="15.5" x14ac:dyDescent="0.35">
      <c r="A27" s="8"/>
      <c r="B27" s="9" t="s">
        <v>25</v>
      </c>
      <c r="C27" s="14">
        <v>8296.93</v>
      </c>
    </row>
    <row r="28" spans="1:3" ht="15.5" x14ac:dyDescent="0.35">
      <c r="A28" s="8"/>
      <c r="B28" s="9" t="s">
        <v>26</v>
      </c>
      <c r="C28" s="12">
        <v>12875.14</v>
      </c>
    </row>
    <row r="29" spans="1:3" ht="15.5" x14ac:dyDescent="0.35">
      <c r="A29" s="8"/>
      <c r="B29" s="9" t="s">
        <v>27</v>
      </c>
      <c r="C29" s="12">
        <v>138268.25</v>
      </c>
    </row>
    <row r="30" spans="1:3" ht="15.5" x14ac:dyDescent="0.35">
      <c r="A30" s="8"/>
      <c r="B30" s="9" t="s">
        <v>28</v>
      </c>
      <c r="C30" s="12">
        <v>0</v>
      </c>
    </row>
    <row r="31" spans="1:3" ht="15.5" x14ac:dyDescent="0.35">
      <c r="A31" s="8" t="s">
        <v>29</v>
      </c>
      <c r="B31" s="9"/>
      <c r="C31" s="22">
        <f>SUM(C32:C33)</f>
        <v>30530.92</v>
      </c>
    </row>
    <row r="32" spans="1:3" ht="15.5" x14ac:dyDescent="0.35">
      <c r="A32" s="8"/>
      <c r="B32" s="9" t="s">
        <v>30</v>
      </c>
      <c r="C32" s="12">
        <v>0</v>
      </c>
    </row>
    <row r="33" spans="1:3" ht="15.5" x14ac:dyDescent="0.35">
      <c r="A33" s="8"/>
      <c r="B33" s="13" t="s">
        <v>31</v>
      </c>
      <c r="C33" s="19">
        <v>30530.92</v>
      </c>
    </row>
    <row r="34" spans="1:3" ht="15.5" x14ac:dyDescent="0.35">
      <c r="A34" s="8"/>
      <c r="B34" s="9"/>
      <c r="C34" s="12"/>
    </row>
    <row r="35" spans="1:3" ht="15.5" x14ac:dyDescent="0.35">
      <c r="A35" s="8" t="s">
        <v>32</v>
      </c>
      <c r="B35" s="9"/>
      <c r="C35" s="11">
        <f>C36+C38+C43+C41</f>
        <v>2764169.6900000004</v>
      </c>
    </row>
    <row r="36" spans="1:3" ht="15.5" x14ac:dyDescent="0.35">
      <c r="A36" s="8" t="s">
        <v>33</v>
      </c>
      <c r="B36" s="9"/>
      <c r="C36" s="11">
        <f>SUM(C37:C37)</f>
        <v>2000000</v>
      </c>
    </row>
    <row r="37" spans="1:3" ht="15.5" x14ac:dyDescent="0.35">
      <c r="A37" s="8"/>
      <c r="B37" s="9" t="s">
        <v>34</v>
      </c>
      <c r="C37" s="12">
        <v>2000000</v>
      </c>
    </row>
    <row r="38" spans="1:3" ht="15.5" x14ac:dyDescent="0.35">
      <c r="A38" s="8" t="s">
        <v>35</v>
      </c>
      <c r="B38" s="9"/>
      <c r="C38" s="11">
        <f>SUM(C39:C40)</f>
        <v>281500.37</v>
      </c>
    </row>
    <row r="39" spans="1:3" ht="15.5" x14ac:dyDescent="0.35">
      <c r="A39" s="8"/>
      <c r="B39" s="9" t="s">
        <v>36</v>
      </c>
      <c r="C39" s="18">
        <v>212982</v>
      </c>
    </row>
    <row r="40" spans="1:3" ht="15.5" x14ac:dyDescent="0.35">
      <c r="A40" s="8"/>
      <c r="B40" s="9" t="s">
        <v>37</v>
      </c>
      <c r="C40" s="18">
        <v>68518.37</v>
      </c>
    </row>
    <row r="41" spans="1:3" ht="15.5" x14ac:dyDescent="0.35">
      <c r="A41" s="8" t="s">
        <v>38</v>
      </c>
      <c r="B41" s="9"/>
      <c r="C41" s="11">
        <f>SUM(C42:C42)</f>
        <v>-25299.78</v>
      </c>
    </row>
    <row r="42" spans="1:3" ht="15.5" x14ac:dyDescent="0.35">
      <c r="A42" s="8"/>
      <c r="B42" s="9" t="s">
        <v>39</v>
      </c>
      <c r="C42" s="18">
        <v>-25299.78</v>
      </c>
    </row>
    <row r="43" spans="1:3" ht="15.5" x14ac:dyDescent="0.35">
      <c r="A43" s="8" t="s">
        <v>40</v>
      </c>
      <c r="B43" s="9"/>
      <c r="C43" s="11">
        <f>+C45+C44</f>
        <v>507969.10000000003</v>
      </c>
    </row>
    <row r="44" spans="1:3" ht="15.5" x14ac:dyDescent="0.35">
      <c r="A44" s="8"/>
      <c r="B44" s="13" t="s">
        <v>41</v>
      </c>
      <c r="C44" s="12">
        <v>217951.14</v>
      </c>
    </row>
    <row r="45" spans="1:3" ht="15.5" x14ac:dyDescent="0.35">
      <c r="A45" s="8"/>
      <c r="B45" s="9" t="s">
        <v>42</v>
      </c>
      <c r="C45" s="19">
        <v>290017.96000000002</v>
      </c>
    </row>
    <row r="46" spans="1:3" ht="15.5" x14ac:dyDescent="0.35">
      <c r="A46" s="8"/>
      <c r="B46" s="9"/>
      <c r="C46" s="12"/>
    </row>
    <row r="47" spans="1:3" ht="16" thickBot="1" x14ac:dyDescent="0.4">
      <c r="A47" s="8"/>
      <c r="B47" s="8" t="s">
        <v>43</v>
      </c>
      <c r="C47" s="20">
        <f>C35+C23</f>
        <v>2984635.0200000005</v>
      </c>
    </row>
    <row r="48" spans="1:3" ht="16" thickTop="1" x14ac:dyDescent="0.35">
      <c r="A48" s="8"/>
      <c r="B48" s="9"/>
      <c r="C48" s="12"/>
    </row>
    <row r="49" spans="1:3" ht="15.5" x14ac:dyDescent="0.35">
      <c r="A49" s="9"/>
      <c r="B49" s="9"/>
      <c r="C49" s="14"/>
    </row>
    <row r="50" spans="1:3" ht="15.5" x14ac:dyDescent="0.35">
      <c r="A50" s="1" t="s">
        <v>0</v>
      </c>
      <c r="B50" s="1"/>
      <c r="C50" s="1"/>
    </row>
    <row r="51" spans="1:3" ht="15.5" x14ac:dyDescent="0.35">
      <c r="A51" s="2" t="s">
        <v>44</v>
      </c>
      <c r="B51" s="3"/>
      <c r="C51" s="3"/>
    </row>
    <row r="52" spans="1:3" ht="15.5" x14ac:dyDescent="0.35">
      <c r="A52" s="23"/>
      <c r="B52" s="24" t="s">
        <v>2</v>
      </c>
      <c r="C52" s="24"/>
    </row>
    <row r="53" spans="1:3" ht="16" thickBot="1" x14ac:dyDescent="0.4">
      <c r="A53" s="4"/>
      <c r="B53" s="5"/>
      <c r="C53" s="7" t="str">
        <f>C4</f>
        <v>2020 DICIEMBRE</v>
      </c>
    </row>
    <row r="54" spans="1:3" ht="15.5" x14ac:dyDescent="0.35">
      <c r="A54" s="9"/>
      <c r="B54" s="9"/>
      <c r="C54" s="14"/>
    </row>
    <row r="55" spans="1:3" ht="15.5" x14ac:dyDescent="0.35">
      <c r="A55" s="25" t="s">
        <v>45</v>
      </c>
      <c r="B55" s="25" t="s">
        <v>46</v>
      </c>
      <c r="C55" s="26">
        <f>SUM(C56:C58)</f>
        <v>1419892.6500000001</v>
      </c>
    </row>
    <row r="56" spans="1:3" ht="15.5" x14ac:dyDescent="0.35">
      <c r="A56" s="15" t="s">
        <v>47</v>
      </c>
      <c r="B56" s="13" t="s">
        <v>48</v>
      </c>
      <c r="C56" s="14">
        <f>'[1]R Msual'!O9</f>
        <v>1394440.1500000001</v>
      </c>
    </row>
    <row r="57" spans="1:3" ht="15.5" x14ac:dyDescent="0.35">
      <c r="A57" s="15" t="s">
        <v>49</v>
      </c>
      <c r="B57" s="15" t="s">
        <v>50</v>
      </c>
      <c r="C57" s="14">
        <f>'[1]R Msual'!O10</f>
        <v>16552.5</v>
      </c>
    </row>
    <row r="58" spans="1:3" ht="15.5" x14ac:dyDescent="0.35">
      <c r="A58" s="15" t="s">
        <v>51</v>
      </c>
      <c r="B58" s="15" t="s">
        <v>52</v>
      </c>
      <c r="C58" s="27">
        <f>'[1]R Msual'!O11</f>
        <v>8900</v>
      </c>
    </row>
    <row r="59" spans="1:3" ht="15.5" x14ac:dyDescent="0.35">
      <c r="A59" s="13" t="s">
        <v>53</v>
      </c>
      <c r="B59" s="15" t="s">
        <v>54</v>
      </c>
      <c r="C59" s="14">
        <v>0</v>
      </c>
    </row>
    <row r="60" spans="1:3" ht="15.5" x14ac:dyDescent="0.35">
      <c r="A60" s="9"/>
      <c r="B60" s="9"/>
      <c r="C60" s="14"/>
    </row>
    <row r="61" spans="1:3" ht="15.5" x14ac:dyDescent="0.35">
      <c r="A61" s="25" t="s">
        <v>45</v>
      </c>
      <c r="B61" s="25" t="s">
        <v>55</v>
      </c>
      <c r="C61" s="26">
        <f>SUM(C62:C70)</f>
        <v>1161803.02</v>
      </c>
    </row>
    <row r="62" spans="1:3" ht="15.5" x14ac:dyDescent="0.35">
      <c r="A62" s="15" t="s">
        <v>47</v>
      </c>
      <c r="B62" s="15" t="s">
        <v>56</v>
      </c>
      <c r="C62" s="14">
        <f>'[1]R Msual'!O15</f>
        <v>273613.65000000002</v>
      </c>
    </row>
    <row r="63" spans="1:3" ht="15.5" x14ac:dyDescent="0.35">
      <c r="A63" s="15" t="s">
        <v>49</v>
      </c>
      <c r="B63" s="15" t="s">
        <v>57</v>
      </c>
      <c r="C63" s="14">
        <f>'[1]R Msual'!O16</f>
        <v>32299.990000000005</v>
      </c>
    </row>
    <row r="64" spans="1:3" ht="15.5" x14ac:dyDescent="0.35">
      <c r="A64" s="15" t="s">
        <v>51</v>
      </c>
      <c r="B64" s="15" t="s">
        <v>58</v>
      </c>
      <c r="C64" s="14">
        <f>'[1]R Msual'!O17</f>
        <v>27629.670000000002</v>
      </c>
    </row>
    <row r="65" spans="1:3" ht="15.5" x14ac:dyDescent="0.35">
      <c r="A65" s="15" t="s">
        <v>53</v>
      </c>
      <c r="B65" s="15" t="s">
        <v>59</v>
      </c>
      <c r="C65" s="14">
        <v>0</v>
      </c>
    </row>
    <row r="66" spans="1:3" ht="15.5" x14ac:dyDescent="0.35">
      <c r="A66" s="15" t="s">
        <v>60</v>
      </c>
      <c r="B66" s="15" t="s">
        <v>61</v>
      </c>
      <c r="C66" s="14">
        <f>'[1]R Msual'!O19</f>
        <v>471304.47</v>
      </c>
    </row>
    <row r="67" spans="1:3" ht="15.5" x14ac:dyDescent="0.35">
      <c r="A67" s="15" t="s">
        <v>62</v>
      </c>
      <c r="B67" s="15" t="s">
        <v>63</v>
      </c>
      <c r="C67" s="14">
        <f>'[1]R Msual'!O20</f>
        <v>44204.470000000008</v>
      </c>
    </row>
    <row r="68" spans="1:3" ht="15.5" x14ac:dyDescent="0.35">
      <c r="A68" s="15" t="s">
        <v>64</v>
      </c>
      <c r="B68" s="15" t="s">
        <v>65</v>
      </c>
      <c r="C68" s="14">
        <f>'[1]R Msual'!O21</f>
        <v>284308.93</v>
      </c>
    </row>
    <row r="69" spans="1:3" ht="15.5" x14ac:dyDescent="0.35">
      <c r="A69" s="15" t="s">
        <v>66</v>
      </c>
      <c r="B69" s="15" t="s">
        <v>67</v>
      </c>
      <c r="C69" s="14">
        <f>'[1]R Msual'!O22</f>
        <v>21747.610000000004</v>
      </c>
    </row>
    <row r="70" spans="1:3" ht="15.5" x14ac:dyDescent="0.35">
      <c r="A70" s="15" t="s">
        <v>68</v>
      </c>
      <c r="B70" s="15" t="s">
        <v>69</v>
      </c>
      <c r="C70" s="14">
        <f>'[1]R Msual'!O23</f>
        <v>6694.23</v>
      </c>
    </row>
    <row r="71" spans="1:3" ht="15.5" x14ac:dyDescent="0.35">
      <c r="A71" s="15"/>
      <c r="B71" s="15"/>
      <c r="C71" s="14"/>
    </row>
    <row r="72" spans="1:3" ht="15.5" x14ac:dyDescent="0.35">
      <c r="A72" s="25" t="s">
        <v>45</v>
      </c>
      <c r="B72" s="25" t="s">
        <v>70</v>
      </c>
      <c r="C72" s="26">
        <f>SUM(C73:C76)</f>
        <v>13352.039999999999</v>
      </c>
    </row>
    <row r="73" spans="1:3" ht="15.5" x14ac:dyDescent="0.35">
      <c r="A73" s="15" t="s">
        <v>47</v>
      </c>
      <c r="B73" s="13" t="s">
        <v>71</v>
      </c>
      <c r="C73" s="14">
        <f>'[1]R Msual'!O26</f>
        <v>9605.73</v>
      </c>
    </row>
    <row r="74" spans="1:3" ht="15.5" x14ac:dyDescent="0.35">
      <c r="A74" s="15" t="s">
        <v>49</v>
      </c>
      <c r="B74" s="15" t="s">
        <v>72</v>
      </c>
      <c r="C74" s="14">
        <f>'[1]R Msual'!O27</f>
        <v>100.67</v>
      </c>
    </row>
    <row r="75" spans="1:3" ht="15.5" x14ac:dyDescent="0.35">
      <c r="A75" s="15" t="s">
        <v>51</v>
      </c>
      <c r="B75" s="15" t="s">
        <v>73</v>
      </c>
      <c r="C75" s="14">
        <f>'[1]R Msual'!O28</f>
        <v>3645.639999999999</v>
      </c>
    </row>
    <row r="76" spans="1:3" ht="15.5" x14ac:dyDescent="0.35">
      <c r="A76" s="15"/>
      <c r="B76" s="15"/>
      <c r="C76" s="14">
        <f>'[1]R Msual'!O29</f>
        <v>0</v>
      </c>
    </row>
    <row r="77" spans="1:3" ht="16" thickBot="1" x14ac:dyDescent="0.4">
      <c r="A77" s="15"/>
      <c r="B77" s="25" t="s">
        <v>74</v>
      </c>
      <c r="C77" s="28">
        <f>C55-C61-C72</f>
        <v>244737.59000000011</v>
      </c>
    </row>
    <row r="78" spans="1:3" ht="16" thickTop="1" x14ac:dyDescent="0.35">
      <c r="A78" s="15"/>
      <c r="B78" s="25"/>
      <c r="C78" s="14"/>
    </row>
    <row r="79" spans="1:3" ht="15.5" x14ac:dyDescent="0.35">
      <c r="A79" s="15" t="s">
        <v>75</v>
      </c>
      <c r="B79" s="25" t="s">
        <v>76</v>
      </c>
      <c r="C79" s="26">
        <f>'[1]R Msual'!O33</f>
        <v>151380.17000000001</v>
      </c>
    </row>
    <row r="80" spans="1:3" ht="15.5" x14ac:dyDescent="0.35">
      <c r="A80" s="15"/>
      <c r="B80" s="15"/>
      <c r="C80" s="14"/>
    </row>
    <row r="81" spans="1:3" ht="15.5" x14ac:dyDescent="0.35">
      <c r="A81" s="15" t="s">
        <v>75</v>
      </c>
      <c r="B81" s="25" t="s">
        <v>77</v>
      </c>
      <c r="C81" s="26">
        <f>SUM(C82:C87)</f>
        <v>5612.0099999999993</v>
      </c>
    </row>
    <row r="82" spans="1:3" ht="15.5" x14ac:dyDescent="0.35">
      <c r="A82" s="15" t="s">
        <v>47</v>
      </c>
      <c r="B82" s="15" t="s">
        <v>78</v>
      </c>
      <c r="C82" s="27">
        <f>'[1]R Msual'!O36</f>
        <v>1829.54</v>
      </c>
    </row>
    <row r="83" spans="1:3" ht="15.5" x14ac:dyDescent="0.35">
      <c r="A83" s="15" t="s">
        <v>49</v>
      </c>
      <c r="B83" s="15" t="s">
        <v>79</v>
      </c>
      <c r="C83" s="27">
        <f>'[1]R Msual'!O37</f>
        <v>17.48</v>
      </c>
    </row>
    <row r="84" spans="1:3" ht="15.5" x14ac:dyDescent="0.35">
      <c r="A84" s="15" t="s">
        <v>51</v>
      </c>
      <c r="B84" s="15" t="s">
        <v>80</v>
      </c>
      <c r="C84" s="14">
        <f>'[1]R Msual'!O38</f>
        <v>0</v>
      </c>
    </row>
    <row r="85" spans="1:3" ht="15.5" x14ac:dyDescent="0.35">
      <c r="A85" s="15" t="s">
        <v>53</v>
      </c>
      <c r="B85" s="15" t="s">
        <v>81</v>
      </c>
      <c r="C85" s="14">
        <f>'[1]R Msual'!O39</f>
        <v>3519.96</v>
      </c>
    </row>
    <row r="86" spans="1:3" ht="15.5" x14ac:dyDescent="0.35">
      <c r="A86" s="15" t="s">
        <v>60</v>
      </c>
      <c r="B86" s="15" t="s">
        <v>82</v>
      </c>
      <c r="C86" s="14">
        <f>'[1]R Msual'!O40</f>
        <v>245.03</v>
      </c>
    </row>
    <row r="87" spans="1:3" ht="15.5" x14ac:dyDescent="0.35">
      <c r="A87" s="15" t="s">
        <v>62</v>
      </c>
      <c r="B87" s="15" t="s">
        <v>83</v>
      </c>
      <c r="C87" s="14">
        <f>'[1]R Msual'!O41</f>
        <v>0</v>
      </c>
    </row>
    <row r="88" spans="1:3" ht="15.5" x14ac:dyDescent="0.35">
      <c r="A88" s="25" t="s">
        <v>84</v>
      </c>
      <c r="B88" s="25" t="s">
        <v>85</v>
      </c>
      <c r="C88" s="26">
        <f>'[1]R Msual'!O43</f>
        <v>171.64000000000001</v>
      </c>
    </row>
    <row r="89" spans="1:3" ht="15.5" x14ac:dyDescent="0.35">
      <c r="A89" s="25" t="s">
        <v>86</v>
      </c>
      <c r="B89" s="25" t="s">
        <v>87</v>
      </c>
      <c r="C89" s="14">
        <f>'[1]R Msual'!O44</f>
        <v>0</v>
      </c>
    </row>
    <row r="90" spans="1:3" ht="15.5" x14ac:dyDescent="0.35">
      <c r="A90" s="25"/>
      <c r="B90" s="25" t="s">
        <v>88</v>
      </c>
      <c r="C90" s="26">
        <v>100727.29</v>
      </c>
    </row>
    <row r="91" spans="1:3" ht="15.5" x14ac:dyDescent="0.35">
      <c r="A91" s="15"/>
      <c r="B91" s="15"/>
      <c r="C91" s="14"/>
    </row>
    <row r="92" spans="1:3" ht="15.5" x14ac:dyDescent="0.35">
      <c r="A92" s="15"/>
      <c r="B92" s="17" t="s">
        <v>89</v>
      </c>
      <c r="C92" s="29">
        <f>C55+C79+C88</f>
        <v>1571444.46</v>
      </c>
    </row>
    <row r="93" spans="1:3" ht="15.5" x14ac:dyDescent="0.35">
      <c r="A93" s="15"/>
      <c r="B93" s="17" t="s">
        <v>90</v>
      </c>
      <c r="C93" s="29">
        <f>C61+C72+C81+C90</f>
        <v>1281494.3600000001</v>
      </c>
    </row>
    <row r="94" spans="1:3" ht="15.5" x14ac:dyDescent="0.35">
      <c r="A94" s="25"/>
      <c r="B94" s="25"/>
      <c r="C94" s="14"/>
    </row>
    <row r="95" spans="1:3" ht="16" thickBot="1" x14ac:dyDescent="0.4">
      <c r="A95" s="15"/>
      <c r="B95" s="17" t="s">
        <v>91</v>
      </c>
      <c r="C95" s="30">
        <f>C92-C93</f>
        <v>289950.09999999986</v>
      </c>
    </row>
    <row r="96" spans="1:3" ht="16" thickTop="1" x14ac:dyDescent="0.35">
      <c r="A96" s="9"/>
      <c r="B96" s="31"/>
      <c r="C96" s="14"/>
    </row>
  </sheetData>
  <mergeCells count="6">
    <mergeCell ref="A1:C1"/>
    <mergeCell ref="A2:C2"/>
    <mergeCell ref="A3:C3"/>
    <mergeCell ref="A50:C50"/>
    <mergeCell ref="A51:C51"/>
    <mergeCell ref="B52:C52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2021-02-08T23:54:54Z</cp:lastPrinted>
  <dcterms:created xsi:type="dcterms:W3CDTF">2021-02-08T23:50:58Z</dcterms:created>
  <dcterms:modified xsi:type="dcterms:W3CDTF">2021-02-08T23:55:07Z</dcterms:modified>
</cp:coreProperties>
</file>