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AF298A30-A15A-4075-8F7D-80F1171F0F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4" l="1"/>
  <c r="E31" i="2" l="1"/>
  <c r="E14" i="2"/>
  <c r="E17" i="2" l="1"/>
  <c r="E34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8" i="4"/>
  <c r="D29" i="4" l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21" i="2" l="1"/>
  <c r="E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ANDRES PICHE COREAS</author>
  </authors>
  <commentList>
    <comment ref="E33" authorId="0" shapeId="0" xr:uid="{D6192A73-7FC9-4065-AF1B-7A90544141CF}">
      <text>
        <r>
          <rPr>
            <b/>
            <sz val="9"/>
            <color indexed="81"/>
            <rFont val="Tahoma"/>
            <family val="2"/>
          </rPr>
          <t>WALTER ANDRES PICHE COREAS: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ANDRES PICHE COREAS</author>
  </authors>
  <commentList>
    <comment ref="D22" authorId="0" shapeId="0" xr:uid="{E326A44D-BDCF-4EC0-B120-857F1877FA25}">
      <text>
        <r>
          <rPr>
            <b/>
            <sz val="9"/>
            <color indexed="81"/>
            <rFont val="Tahoma"/>
            <family val="2"/>
          </rPr>
          <t>WALTER ANDRES PICHE COREAS: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<sst xmlns="http://schemas.openxmlformats.org/spreadsheetml/2006/main" count="10092" uniqueCount="3864">
  <si>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</si>
  <si>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</si>
  <si>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</si>
  <si>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</si>
  <si>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</si>
  <si>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</si>
  <si>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</si>
  <si>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</si>
  <si>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</si>
  <si>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</si>
  <si>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</si>
  <si>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</si>
  <si>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</si>
  <si>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</si>
  <si>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</si>
  <si>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</si>
  <si>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</si>
  <si>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</si>
  <si>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</si>
  <si>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</si>
  <si>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</si>
  <si>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</si>
  <si>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</si>
  <si>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</si>
  <si>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</si>
  <si>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</si>
  <si>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</si>
  <si>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</si>
  <si>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</si>
  <si>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</si>
  <si>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</si>
  <si>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</si>
  <si>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</si>
  <si>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</si>
  <si>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</si>
  <si>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</si>
  <si>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</si>
  <si>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</si>
  <si>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</si>
  <si>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</si>
  <si>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</si>
  <si>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</si>
  <si>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</si>
  <si>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</si>
  <si>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</si>
  <si>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</si>
  <si>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</si>
  <si>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</si>
  <si>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</si>
  <si>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</si>
  <si>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</si>
  <si>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</si>
  <si>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</si>
  <si>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</si>
  <si>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</si>
  <si>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</si>
  <si>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</si>
  <si>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</si>
  <si>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</si>
  <si>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</si>
  <si>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</si>
  <si>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</si>
  <si>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</si>
  <si>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</si>
  <si>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</si>
  <si>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</si>
  <si>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</si>
  <si>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</si>
  <si>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</si>
  <si>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</si>
  <si>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</si>
  <si>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</si>
  <si>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</si>
  <si>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</si>
  <si>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</si>
  <si>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</si>
  <si>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</si>
  <si>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</si>
  <si>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</si>
  <si>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</si>
  <si>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</si>
  <si>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</si>
  <si>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</si>
  <si>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</si>
  <si>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</si>
  <si>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</si>
  <si>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</si>
  <si>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</si>
  <si>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</si>
  <si>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</si>
  <si>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</si>
  <si>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</si>
  <si>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</si>
  <si>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</si>
  <si>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</si>
  <si>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</si>
  <si>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</si>
  <si>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</si>
  <si>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</si>
  <si>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</si>
  <si>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</si>
  <si>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</si>
  <si>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</si>
  <si>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</si>
  <si>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</si>
  <si>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</si>
  <si>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</si>
  <si>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</si>
  <si>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</si>
  <si>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</si>
  <si>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</si>
  <si>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</si>
  <si>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</si>
  <si>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</si>
  <si>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</si>
  <si>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</si>
  <si>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</si>
  <si>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</si>
  <si>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</si>
  <si>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</si>
  <si>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</si>
  <si>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</si>
  <si>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</si>
  <si>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</si>
  <si>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</si>
  <si>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</si>
  <si>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</si>
  <si>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</si>
  <si>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</si>
  <si>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</si>
  <si>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</si>
  <si>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</si>
  <si>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</si>
  <si>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</si>
  <si>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</si>
  <si>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</si>
  <si>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</si>
  <si>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</si>
  <si>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</si>
  <si>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</si>
  <si>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</si>
  <si>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</si>
  <si>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</si>
  <si>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</si>
  <si>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</si>
  <si>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</si>
  <si>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</si>
  <si>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</si>
  <si>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</si>
  <si>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</si>
  <si>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</si>
  <si>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</si>
  <si>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</si>
  <si>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</si>
  <si>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</si>
  <si>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</si>
  <si>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</si>
  <si>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</si>
  <si>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</si>
  <si>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</si>
  <si>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</si>
  <si>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</si>
  <si>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</si>
  <si>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</si>
  <si>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</si>
  <si>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</si>
  <si>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</si>
  <si>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</si>
  <si>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</si>
  <si>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</si>
  <si>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</si>
  <si>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</si>
  <si>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</si>
  <si>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</si>
  <si>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</si>
  <si>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</si>
  <si>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</si>
  <si>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</si>
  <si>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</si>
  <si>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</si>
  <si>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</si>
  <si>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</si>
  <si>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</si>
  <si>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</si>
  <si>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</si>
  <si>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</si>
  <si>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</si>
  <si>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</si>
  <si>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</si>
  <si>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</si>
  <si>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</si>
  <si>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</si>
  <si>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</si>
  <si>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</si>
  <si>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</si>
  <si>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</si>
  <si>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</si>
  <si>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</si>
  <si>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</si>
  <si>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</si>
  <si>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</si>
  <si>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</si>
  <si>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</si>
  <si>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</si>
  <si>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</si>
  <si>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</si>
  <si>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</si>
  <si>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</si>
  <si>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</si>
  <si>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</si>
  <si>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</si>
  <si>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</si>
  <si>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</si>
  <si>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</si>
  <si>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</si>
  <si>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</si>
  <si>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</si>
  <si>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</si>
  <si>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</si>
  <si>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</si>
  <si>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</si>
  <si>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</si>
  <si>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</si>
  <si>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</si>
  <si>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</si>
  <si>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</si>
  <si>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</si>
  <si>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</si>
  <si>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</si>
  <si>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</si>
  <si>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</si>
  <si>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</si>
  <si>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</si>
  <si>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</si>
  <si>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</si>
  <si>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</si>
  <si>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</si>
  <si>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</si>
  <si>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</si>
  <si>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</si>
  <si>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</si>
  <si>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</si>
  <si>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</si>
  <si>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</si>
  <si>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</si>
  <si>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</si>
  <si>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</si>
  <si>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</si>
  <si>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</si>
  <si>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</si>
  <si>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</si>
  <si>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</si>
  <si>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</si>
  <si>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</si>
  <si>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</si>
  <si>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</si>
  <si>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</si>
  <si>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</si>
  <si>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</si>
  <si>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</si>
  <si>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</si>
  <si>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</si>
  <si>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</si>
  <si>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</si>
  <si>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</si>
  <si>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</si>
  <si>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</si>
  <si>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</si>
  <si>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</si>
  <si>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</si>
  <si>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</si>
  <si>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</si>
  <si>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</si>
  <si>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</si>
  <si>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</si>
  <si>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</si>
  <si>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</si>
  <si>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</si>
  <si>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</si>
  <si>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</si>
  <si>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</si>
  <si>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</si>
  <si>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</si>
  <si>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</si>
  <si>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</si>
  <si>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</si>
  <si>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</si>
  <si>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</si>
  <si>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</si>
  <si>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</si>
  <si>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</si>
  <si>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</si>
  <si>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</si>
  <si>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</si>
  <si>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</si>
  <si>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</si>
  <si>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</si>
  <si>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</si>
  <si>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</si>
  <si>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</si>
  <si>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</si>
  <si>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</si>
  <si>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</si>
  <si>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</si>
  <si>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</si>
  <si>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</si>
  <si>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</si>
  <si>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</si>
  <si>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</si>
  <si>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</si>
  <si>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</si>
  <si>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</si>
  <si>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</si>
  <si>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</si>
  <si>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</si>
  <si>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</si>
  <si>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</si>
  <si>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</si>
  <si>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</si>
  <si>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</si>
  <si>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</si>
  <si>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</si>
  <si>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</si>
  <si>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</si>
  <si>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</si>
  <si>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</si>
  <si>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</si>
  <si>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</si>
  <si>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</si>
  <si>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</si>
  <si>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</si>
  <si>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</si>
  <si>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</si>
  <si>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</si>
  <si>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</si>
  <si>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</si>
  <si>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</si>
  <si>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</si>
  <si>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</si>
  <si>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</si>
  <si>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</si>
  <si>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</si>
  <si>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</si>
  <si>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</si>
  <si>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</si>
  <si>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</si>
  <si>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</si>
  <si>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</si>
  <si>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</si>
  <si>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</si>
  <si>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</si>
  <si>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</si>
  <si>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</si>
  <si>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</si>
  <si>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</si>
  <si>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</si>
  <si>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</si>
  <si>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</si>
  <si>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</si>
  <si>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</si>
  <si>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</si>
  <si>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</si>
  <si>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</si>
  <si>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</si>
  <si>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</si>
  <si>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</si>
  <si>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</si>
  <si>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</si>
  <si>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</si>
  <si>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</si>
  <si>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</si>
  <si>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</si>
  <si>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</si>
  <si>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</si>
  <si>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</si>
  <si>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</si>
  <si>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</si>
  <si>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</si>
  <si>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</si>
  <si>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</si>
  <si>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</si>
  <si>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</si>
  <si>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</si>
  <si>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</si>
  <si>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</si>
  <si>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</si>
  <si>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</si>
  <si>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</si>
  <si>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</si>
  <si>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</si>
  <si>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</si>
  <si>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</si>
  <si>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</si>
  <si>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</si>
  <si>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</si>
  <si>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</si>
  <si>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</si>
  <si>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</si>
  <si>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</si>
  <si>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</si>
  <si>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</si>
  <si>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</si>
  <si>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</si>
  <si>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</si>
  <si>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</si>
  <si>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</si>
  <si>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</si>
  <si>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</si>
  <si>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</si>
  <si>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</si>
  <si>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</si>
  <si>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</si>
  <si>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</si>
  <si>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</si>
  <si>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</si>
  <si>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</si>
  <si>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</si>
  <si>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</si>
  <si>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</si>
  <si>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</si>
  <si>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</si>
  <si>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</si>
  <si>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</si>
  <si>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</si>
  <si>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</si>
  <si>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</si>
  <si>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</si>
  <si>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</si>
  <si>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</si>
  <si>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</si>
  <si>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</si>
  <si>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</si>
  <si>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</si>
  <si>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</si>
  <si>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</si>
  <si>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</si>
  <si>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</si>
  <si>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</si>
  <si>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</si>
  <si>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</si>
  <si>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</si>
  <si>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</si>
  <si>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</si>
  <si>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</si>
  <si>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</si>
  <si>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</si>
  <si>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</si>
  <si>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</si>
  <si>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</si>
  <si>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</si>
  <si>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</si>
  <si>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</si>
  <si>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</si>
  <si>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</si>
  <si>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</si>
  <si>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</si>
  <si>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</si>
  <si>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</si>
  <si>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</si>
  <si>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</si>
  <si>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</si>
  <si>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</si>
  <si>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</si>
  <si>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</si>
  <si>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</si>
  <si>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</si>
  <si>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</si>
  <si>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</si>
  <si>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</si>
  <si>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</si>
  <si>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</si>
  <si>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</si>
  <si>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</si>
  <si>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</si>
  <si>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</si>
  <si>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</si>
  <si>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</si>
  <si>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</si>
  <si>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</si>
  <si>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</si>
  <si>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</si>
  <si>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</si>
  <si>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</si>
  <si>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</si>
  <si>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</si>
  <si>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</si>
  <si>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</si>
  <si>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</si>
  <si>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</si>
  <si>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</si>
  <si>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</si>
  <si>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</si>
  <si>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</si>
  <si>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</si>
  <si>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</si>
  <si>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</si>
  <si>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</si>
  <si>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</si>
  <si>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</si>
  <si>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</si>
  <si>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</si>
  <si>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</si>
  <si>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</si>
  <si>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</si>
  <si>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</si>
  <si>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</si>
  <si>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</si>
  <si>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</si>
  <si>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</si>
  <si>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</si>
  <si>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</si>
  <si>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</si>
  <si>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</si>
  <si>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</si>
  <si>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</si>
  <si>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</si>
  <si>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</si>
  <si>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</si>
  <si>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</si>
  <si>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</si>
  <si>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</si>
  <si>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</si>
  <si>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</si>
  <si>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</si>
  <si>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</si>
  <si>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</si>
  <si>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</si>
  <si>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</si>
  <si>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</si>
  <si>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</si>
  <si>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</si>
  <si>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</si>
  <si>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</si>
  <si>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</si>
  <si>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</si>
  <si>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</si>
  <si>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</si>
  <si>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</si>
  <si>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</si>
  <si>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</si>
  <si>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</si>
  <si>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</si>
  <si>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</si>
  <si>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</si>
  <si>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</si>
  <si>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</si>
  <si>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</si>
  <si>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</si>
  <si>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</si>
  <si>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</si>
  <si>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</si>
  <si>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</si>
  <si>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</si>
  <si>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</si>
  <si>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</si>
  <si>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</si>
  <si>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</si>
  <si>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</si>
  <si>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</si>
  <si>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</si>
  <si>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</si>
  <si>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</si>
  <si>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</si>
  <si>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</si>
  <si>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</si>
  <si>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</si>
  <si>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</si>
  <si>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</si>
  <si>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</si>
  <si>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</si>
  <si>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</si>
  <si>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</si>
  <si>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</si>
  <si>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</si>
  <si>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</si>
  <si>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</si>
  <si>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</si>
  <si>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</si>
  <si>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</si>
  <si>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</si>
  <si>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</si>
  <si>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</si>
  <si>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</si>
  <si>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</si>
  <si>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</si>
  <si>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</si>
  <si>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</si>
  <si>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</si>
  <si>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</si>
  <si>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</si>
  <si>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</si>
  <si>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</si>
  <si>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</si>
  <si>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</si>
  <si>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</si>
  <si>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</si>
  <si>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</si>
  <si>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</si>
  <si>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</si>
  <si>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</si>
  <si>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</si>
  <si>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</si>
  <si>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</si>
  <si>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</si>
  <si>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</si>
  <si>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</si>
  <si>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</si>
  <si>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</si>
  <si>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</si>
  <si>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</si>
  <si>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</si>
  <si>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</si>
  <si>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</si>
  <si>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</si>
  <si>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</si>
  <si>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</si>
  <si>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</si>
  <si>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</si>
  <si>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</si>
  <si>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</si>
  <si>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</si>
  <si>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</si>
  <si>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</si>
  <si>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</si>
  <si>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</si>
  <si>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</si>
  <si>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</si>
  <si>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</si>
  <si>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</si>
  <si>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</si>
  <si>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</si>
  <si>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</si>
  <si>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</si>
  <si>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</si>
  <si>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</si>
  <si>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</si>
  <si>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</si>
  <si>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</si>
  <si>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</si>
  <si>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</si>
  <si>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</si>
  <si>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</si>
  <si>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</si>
  <si>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</si>
  <si>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</si>
  <si>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</si>
  <si>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</si>
  <si>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</si>
  <si>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</si>
  <si>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</si>
  <si>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</si>
  <si>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</si>
  <si>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</si>
  <si>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</si>
  <si>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</si>
  <si>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</si>
  <si>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</si>
  <si>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</si>
  <si>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</si>
  <si>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</si>
  <si>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</si>
  <si>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</si>
  <si>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</si>
  <si>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</si>
  <si>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</si>
  <si>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</si>
  <si>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</si>
  <si>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</si>
  <si>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</si>
  <si>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</si>
  <si>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</si>
  <si>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</si>
  <si>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</si>
  <si>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</si>
  <si>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</si>
  <si>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</si>
  <si>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</si>
  <si>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</si>
  <si>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</si>
  <si>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</si>
  <si>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</si>
  <si>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</si>
  <si>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</si>
  <si>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</si>
  <si>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</si>
  <si>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</si>
  <si>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</si>
  <si>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</si>
  <si>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</si>
  <si>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</si>
  <si>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</si>
  <si>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</si>
  <si>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</si>
  <si>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</si>
  <si>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</si>
  <si>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</si>
  <si>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</si>
  <si>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</si>
  <si>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</si>
  <si>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</si>
  <si>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</si>
  <si>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</si>
  <si>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</si>
  <si>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</si>
  <si>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</si>
  <si>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</si>
  <si>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</si>
  <si>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</si>
  <si>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</si>
  <si>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</si>
  <si>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</si>
  <si>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</si>
  <si>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</si>
  <si>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</si>
  <si>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</si>
  <si>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</si>
  <si>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</si>
  <si>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</si>
  <si>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</si>
  <si>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</si>
  <si>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</si>
  <si>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</si>
  <si>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</si>
  <si>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</si>
  <si>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</si>
  <si>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</si>
  <si>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</si>
  <si>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</si>
  <si>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</si>
  <si>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</si>
  <si>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</si>
  <si>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</si>
  <si>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</si>
  <si>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</si>
  <si>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</si>
  <si>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</si>
  <si>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</si>
  <si>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</si>
  <si>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</si>
  <si>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</si>
  <si>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</si>
  <si>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</si>
  <si>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</si>
  <si>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</si>
  <si>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</si>
  <si>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</si>
  <si>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</si>
  <si>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</si>
  <si>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</si>
  <si>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</si>
  <si>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</si>
  <si>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</si>
  <si>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</si>
  <si>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</si>
  <si>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</si>
  <si>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</si>
  <si>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</si>
  <si>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</si>
  <si>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</si>
  <si>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</si>
  <si>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</si>
  <si>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</si>
  <si>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</si>
  <si>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</si>
  <si>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</si>
  <si>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</si>
  <si>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</si>
  <si>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</si>
  <si>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</si>
  <si>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</si>
  <si>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</si>
  <si>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</si>
  <si>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</si>
  <si>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</si>
  <si>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</si>
  <si>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</si>
  <si>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</si>
  <si>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</si>
  <si>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</si>
  <si>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</si>
  <si>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</si>
  <si>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</si>
  <si>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</si>
  <si>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</si>
  <si>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</si>
  <si>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</si>
  <si>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</si>
  <si>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</si>
  <si>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</si>
  <si>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</si>
  <si>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</si>
  <si>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</si>
  <si>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</si>
  <si>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</si>
  <si>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</si>
  <si>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</si>
  <si>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</si>
  <si>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</si>
  <si>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</si>
  <si>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</si>
  <si>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</si>
  <si>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</si>
  <si>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</si>
  <si>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</si>
  <si>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</si>
  <si>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</si>
  <si>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</si>
  <si>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</si>
  <si>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</si>
  <si>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</si>
  <si>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</si>
  <si>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</si>
  <si>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</si>
  <si>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</si>
  <si>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</si>
  <si>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</si>
  <si>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</si>
  <si>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</si>
  <si>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</si>
  <si>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</si>
  <si>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</si>
  <si>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</si>
  <si>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</si>
  <si>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</si>
  <si>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</si>
  <si>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</si>
  <si>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</si>
  <si>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</si>
  <si>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</si>
  <si>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</si>
  <si>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</si>
  <si>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</si>
  <si>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</si>
  <si>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</si>
  <si>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</si>
  <si>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</si>
  <si>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</si>
  <si>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</si>
  <si>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</si>
  <si>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</si>
  <si>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</si>
  <si>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</si>
  <si>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</si>
  <si>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</si>
  <si>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</si>
  <si>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</si>
  <si>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</si>
  <si>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</si>
  <si>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</si>
  <si>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</si>
  <si>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</si>
  <si>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</si>
  <si>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</si>
  <si>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</si>
  <si>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</si>
  <si>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</si>
  <si>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</si>
  <si>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</si>
  <si>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</si>
  <si>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</si>
  <si>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</si>
  <si>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</si>
  <si>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</si>
  <si>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</si>
  <si>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</si>
  <si>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</si>
  <si>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</si>
  <si>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</si>
  <si>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</si>
  <si>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</si>
  <si>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</si>
  <si>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</si>
  <si>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</si>
  <si>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</si>
  <si>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</si>
  <si>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</si>
  <si>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</si>
  <si>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</si>
  <si>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</si>
  <si>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</si>
  <si>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</si>
  <si>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</si>
  <si>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</si>
  <si>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</si>
  <si>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</si>
  <si>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</si>
  <si>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</si>
  <si>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</si>
  <si>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</si>
  <si>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</si>
  <si>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</si>
  <si>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</si>
  <si>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</si>
  <si>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</si>
  <si>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</si>
  <si>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</si>
  <si>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</si>
  <si>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</si>
  <si>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</si>
  <si>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</si>
  <si>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</si>
  <si>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</si>
  <si>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</si>
  <si>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</si>
  <si>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</si>
  <si>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</si>
  <si>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</si>
  <si>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</si>
  <si>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</si>
  <si>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</si>
  <si>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</si>
  <si>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</si>
  <si>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</si>
  <si>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</si>
  <si>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</si>
  <si>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</si>
  <si>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</si>
  <si>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</si>
  <si>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</si>
  <si>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</si>
  <si>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</si>
  <si>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</si>
  <si>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</si>
  <si>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</si>
  <si>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</si>
  <si>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</si>
  <si>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</si>
  <si>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</si>
  <si>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</si>
  <si>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</si>
  <si>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</si>
  <si>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</si>
  <si>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</si>
  <si>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</si>
  <si>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</si>
  <si>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</si>
  <si>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</si>
  <si>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</si>
  <si>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</si>
  <si>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</si>
  <si>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</si>
  <si>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</si>
  <si>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</si>
  <si>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</si>
  <si>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</si>
  <si>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</si>
  <si>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</si>
  <si>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</si>
  <si>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</si>
  <si>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</si>
  <si>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</si>
  <si>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</si>
  <si>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</si>
  <si>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</si>
  <si>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</si>
  <si>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</si>
  <si>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</si>
  <si>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</si>
  <si>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</si>
  <si>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</si>
  <si>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</si>
  <si>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</si>
  <si>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</si>
  <si>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</si>
  <si>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</si>
  <si>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</si>
  <si>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</si>
  <si>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</si>
  <si>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</si>
  <si>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</si>
  <si>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</si>
  <si>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</si>
  <si>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</si>
  <si>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</si>
  <si>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</si>
  <si>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</si>
  <si>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</si>
  <si>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</si>
  <si>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</si>
  <si>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</si>
  <si>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</si>
  <si>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</si>
  <si>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</si>
  <si>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</si>
  <si>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</si>
  <si>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</si>
  <si>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</si>
  <si>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</si>
  <si>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</si>
  <si>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</si>
  <si>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</si>
  <si>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</si>
  <si>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</si>
  <si>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</si>
  <si>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</si>
  <si>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</si>
  <si>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</si>
  <si>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</si>
  <si>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</si>
  <si>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</si>
  <si>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</si>
  <si>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</si>
  <si>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</si>
  <si>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</si>
  <si>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</si>
  <si>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</si>
  <si>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</si>
  <si>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</si>
  <si>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</si>
  <si>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</si>
  <si>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</si>
  <si>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</si>
  <si>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</si>
  <si>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</si>
  <si>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</si>
  <si>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</si>
  <si>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</si>
  <si>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</si>
  <si>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</si>
  <si>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</si>
  <si>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</si>
  <si>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</si>
  <si>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</si>
  <si>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</si>
  <si>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</si>
  <si>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</si>
  <si>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</si>
  <si>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</si>
  <si>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</si>
  <si>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</si>
  <si>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</si>
  <si>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</si>
  <si>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</si>
  <si>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</si>
  <si>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</si>
  <si>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</si>
  <si>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</si>
  <si>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</si>
  <si>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</si>
  <si>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</si>
  <si>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</si>
  <si>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</si>
  <si>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</si>
  <si>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</si>
  <si>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</si>
  <si>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</si>
  <si>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</si>
  <si>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</si>
  <si>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</si>
  <si>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</si>
  <si>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</si>
  <si>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</si>
  <si>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</si>
  <si>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</si>
  <si>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</si>
  <si>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</si>
  <si>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</si>
  <si>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</si>
  <si>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</si>
  <si>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</si>
  <si>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</si>
  <si>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</si>
  <si>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</si>
  <si>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</si>
  <si>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</si>
  <si>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</si>
  <si>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</si>
  <si>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</si>
  <si>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</si>
  <si>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</si>
  <si>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</si>
  <si>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</si>
  <si>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</si>
  <si>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</si>
  <si>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</si>
  <si>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</si>
  <si>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</si>
  <si>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</si>
  <si>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</si>
  <si>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</si>
  <si>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</si>
  <si>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</si>
  <si>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</si>
  <si>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</si>
  <si>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</si>
  <si>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</si>
  <si>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</si>
  <si>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</si>
  <si>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</si>
  <si>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</si>
  <si>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</si>
  <si>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</si>
  <si>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</si>
  <si>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</si>
  <si>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</si>
  <si>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</si>
  <si>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</si>
  <si>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</si>
  <si>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</si>
  <si>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</si>
  <si>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</si>
  <si>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</si>
  <si>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</si>
  <si>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</si>
  <si>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</si>
  <si>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</si>
  <si>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</si>
  <si>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</si>
  <si>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</si>
  <si>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</si>
  <si>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</si>
  <si>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</si>
  <si>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</si>
  <si>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</si>
  <si>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</si>
  <si>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</si>
  <si>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</si>
  <si>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</si>
  <si>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</si>
  <si>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</si>
  <si>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</si>
  <si>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</si>
  <si>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</si>
  <si>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</si>
  <si>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</si>
  <si>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</si>
  <si>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</si>
  <si>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</si>
  <si>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</si>
  <si>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</si>
  <si>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</si>
  <si>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</si>
  <si>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</si>
  <si>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</si>
  <si>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</si>
  <si>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</si>
  <si>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</si>
  <si>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</si>
  <si>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</si>
  <si>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</si>
  <si>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</si>
  <si>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</si>
  <si>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</si>
  <si>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</si>
  <si>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</si>
  <si>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</si>
  <si>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</si>
  <si>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</si>
  <si>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</si>
  <si>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</si>
  <si>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</si>
  <si>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</si>
  <si>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</si>
  <si>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</si>
  <si>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</si>
  <si>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</si>
  <si>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</si>
  <si>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</si>
  <si>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</si>
  <si>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</si>
  <si>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</si>
  <si>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</si>
  <si>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</si>
  <si>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</si>
  <si>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</si>
  <si>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</si>
  <si>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</si>
  <si>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</si>
  <si>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</si>
  <si>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</si>
  <si>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</si>
  <si>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</si>
  <si>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</si>
  <si>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</si>
  <si>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</si>
  <si>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</si>
  <si>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</si>
  <si>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</si>
  <si>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</si>
  <si>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</si>
  <si>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</si>
  <si>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</si>
  <si>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</si>
  <si>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</si>
  <si>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</si>
  <si>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</si>
  <si>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</si>
  <si>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</si>
  <si>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</si>
  <si>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</si>
  <si>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</si>
  <si>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</si>
  <si>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</si>
  <si>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</si>
  <si>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</si>
  <si>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</si>
  <si>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</si>
  <si>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</si>
  <si>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</si>
  <si>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</si>
  <si>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</si>
  <si>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</si>
  <si>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</si>
  <si>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</si>
  <si>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</si>
  <si>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</si>
  <si>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</si>
  <si>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</si>
  <si>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</si>
  <si>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</si>
  <si>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</si>
  <si>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</si>
  <si>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</si>
  <si>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</si>
  <si>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</si>
  <si>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</si>
  <si>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</si>
  <si>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</si>
  <si>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</si>
  <si>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</si>
  <si>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</si>
  <si>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</si>
  <si>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</si>
  <si>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</si>
  <si>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</si>
  <si>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</si>
  <si>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</si>
  <si>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</si>
  <si>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</si>
  <si>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</si>
  <si>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</si>
  <si>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</si>
  <si>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</si>
  <si>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</si>
  <si>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</si>
  <si>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</si>
  <si>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</si>
  <si>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</si>
  <si>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</si>
  <si>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</si>
  <si>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</si>
  <si>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</si>
  <si>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</si>
  <si>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</si>
  <si>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</si>
  <si>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</si>
  <si>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</si>
  <si>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</si>
  <si>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</si>
  <si>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</si>
  <si>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</si>
  <si>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</si>
  <si>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</si>
  <si>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</si>
  <si>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</si>
  <si>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</si>
  <si>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</si>
  <si>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</si>
  <si>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</si>
  <si>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</si>
  <si>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</si>
  <si>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</si>
  <si>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</si>
  <si>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</si>
  <si>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</si>
  <si>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</si>
  <si>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</si>
  <si>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</si>
  <si>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</si>
  <si>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</si>
  <si>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</si>
  <si>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</si>
  <si>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</si>
  <si>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</si>
  <si>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</si>
  <si>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</si>
  <si>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</si>
  <si>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</si>
  <si>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</si>
  <si>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</si>
  <si>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</si>
  <si>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</si>
  <si>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</si>
  <si>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</si>
  <si>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</si>
  <si>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</si>
  <si>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</si>
  <si>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</si>
  <si>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</si>
  <si>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</si>
  <si>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</si>
  <si>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</si>
  <si>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</si>
  <si>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</si>
  <si>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</si>
  <si>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</si>
  <si>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</si>
  <si>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</si>
  <si>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</si>
  <si>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</si>
  <si>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</si>
  <si>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</si>
  <si>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</si>
  <si>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</si>
  <si>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</si>
  <si>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</si>
  <si>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</si>
  <si>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</si>
  <si>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</si>
  <si>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</si>
  <si>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</si>
  <si>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</si>
  <si>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</si>
  <si>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</si>
  <si>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</si>
  <si>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</si>
  <si>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</si>
  <si>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</si>
  <si>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</si>
  <si>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</si>
  <si>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</si>
  <si>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</si>
  <si>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</si>
  <si>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</si>
  <si>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</si>
  <si>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</si>
  <si>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</si>
  <si>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</si>
  <si>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</si>
  <si>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</si>
  <si>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</si>
  <si>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</si>
  <si>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</si>
  <si>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</si>
  <si>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</si>
  <si>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</si>
  <si>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</si>
  <si>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</si>
  <si>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</si>
  <si>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</si>
  <si>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</si>
  <si>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</si>
  <si>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</si>
  <si>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</si>
  <si>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</si>
  <si>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</si>
  <si>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</si>
  <si>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</si>
  <si>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</si>
  <si>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</si>
  <si>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</si>
  <si>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</si>
  <si>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</si>
  <si>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</si>
  <si>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</si>
  <si>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</si>
  <si>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</si>
  <si>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</si>
  <si>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</si>
  <si>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</si>
  <si>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</si>
  <si>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</si>
  <si>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</si>
  <si>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</si>
  <si>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</si>
  <si>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</si>
  <si>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</si>
  <si>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</si>
  <si>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</si>
  <si>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</si>
  <si>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</si>
  <si>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</si>
  <si>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</si>
  <si>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</si>
  <si>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</si>
  <si>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</si>
  <si>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</si>
  <si>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</si>
  <si>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</si>
  <si>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</si>
  <si>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</si>
  <si>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</si>
  <si>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</si>
  <si>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</si>
  <si>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</si>
  <si>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</si>
  <si>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</si>
  <si>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</si>
  <si>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</si>
  <si>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</si>
  <si>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</si>
  <si>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</si>
  <si>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</si>
  <si>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</si>
  <si>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</si>
  <si>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</si>
  <si>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</si>
  <si>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</si>
  <si>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</si>
  <si>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</si>
  <si>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</si>
  <si>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</si>
  <si>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</si>
  <si>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</si>
  <si>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</si>
  <si>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</si>
  <si>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</si>
  <si>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</si>
  <si>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</si>
  <si>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</si>
  <si>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</si>
  <si>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</si>
  <si>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</si>
  <si>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</si>
  <si>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</si>
  <si>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</si>
  <si>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</si>
  <si>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</si>
  <si>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</si>
  <si>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</si>
  <si>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</si>
  <si>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</si>
  <si>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</si>
  <si>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</si>
  <si>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</si>
  <si>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</si>
  <si>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</si>
  <si>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</si>
  <si>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</si>
  <si>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</si>
  <si>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</si>
  <si>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</si>
  <si>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</si>
  <si>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</si>
  <si>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</si>
  <si>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</si>
  <si>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</si>
  <si>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</si>
  <si>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</si>
  <si>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</si>
  <si>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</si>
  <si>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</si>
  <si>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</si>
  <si>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</si>
  <si>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</si>
  <si>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</si>
  <si>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</si>
  <si>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</si>
  <si>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</si>
  <si>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</si>
  <si>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</si>
  <si>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</si>
  <si>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</si>
  <si>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</si>
  <si>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</si>
  <si>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</si>
  <si>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</si>
  <si>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</si>
  <si>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</si>
  <si>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</si>
  <si>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</si>
  <si>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</si>
  <si>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</si>
  <si>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</si>
  <si>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</si>
  <si>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</si>
  <si>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</si>
  <si>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</si>
  <si>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</si>
  <si>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</si>
  <si>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</si>
  <si>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</si>
  <si>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</si>
  <si>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</si>
  <si>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</si>
  <si>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</si>
  <si>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</si>
  <si>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</si>
  <si>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</si>
  <si>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</si>
  <si>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</si>
  <si>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</si>
  <si>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</si>
  <si>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</si>
  <si>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</si>
  <si>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</si>
  <si>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</si>
  <si>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</si>
  <si>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</si>
  <si>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</si>
  <si>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</si>
  <si>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</si>
  <si>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</si>
  <si>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</si>
  <si>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</si>
  <si>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</si>
  <si>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</si>
  <si>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</si>
  <si>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</si>
  <si>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</si>
  <si>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</si>
  <si>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</si>
  <si>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</si>
  <si>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</si>
  <si>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</si>
  <si>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</si>
  <si>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</si>
  <si>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</si>
  <si>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</si>
  <si>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</si>
  <si>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</si>
  <si>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</si>
  <si>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</si>
  <si>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</si>
  <si>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</si>
  <si>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</si>
  <si>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</si>
  <si>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</si>
  <si>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</si>
  <si>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</si>
  <si>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</si>
  <si>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</si>
  <si>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</si>
  <si>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</si>
  <si>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</si>
  <si>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</si>
  <si>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</si>
  <si>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</si>
  <si>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</si>
  <si>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</si>
  <si>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</si>
  <si>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</si>
  <si>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</si>
  <si>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</si>
  <si>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</si>
  <si>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</si>
  <si>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</si>
  <si>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</si>
  <si>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</si>
  <si>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</si>
  <si>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</si>
  <si>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</si>
  <si>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</si>
  <si>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</si>
  <si>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</si>
  <si>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</si>
  <si>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</si>
  <si>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</si>
  <si>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</si>
  <si>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</si>
  <si>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</si>
  <si>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</si>
  <si>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</si>
  <si>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</si>
  <si>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</si>
  <si>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</si>
  <si>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</si>
  <si>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</si>
  <si>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</si>
  <si>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</si>
  <si>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</si>
  <si>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</si>
  <si>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</si>
  <si>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</si>
  <si>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</si>
  <si>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</si>
  <si>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</si>
  <si>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</si>
  <si>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</si>
  <si>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</si>
  <si>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</si>
  <si>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</si>
  <si>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</si>
  <si>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</si>
  <si>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</si>
  <si>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</si>
  <si>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</si>
  <si>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</si>
  <si>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</si>
  <si>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</si>
  <si>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</si>
  <si>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</si>
  <si>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</si>
  <si>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</si>
  <si>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</si>
  <si>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</si>
  <si>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</si>
  <si>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</si>
  <si>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</si>
  <si>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</si>
  <si>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</si>
  <si>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</si>
  <si>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</si>
  <si>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</si>
  <si>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</si>
  <si>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</si>
  <si>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</si>
  <si>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</si>
  <si>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</si>
  <si>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</si>
  <si>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</si>
  <si>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</si>
  <si>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</si>
  <si>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</si>
  <si>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</si>
  <si>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</si>
  <si>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</si>
  <si>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</si>
  <si>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</si>
  <si>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</si>
  <si>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</si>
  <si>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</si>
  <si>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</si>
  <si>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</si>
  <si>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</si>
  <si>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</si>
  <si>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</si>
  <si>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</si>
  <si>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</si>
  <si>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</si>
  <si>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</si>
  <si>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</si>
  <si>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</si>
  <si>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</si>
  <si>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</si>
  <si>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</si>
  <si>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</si>
  <si>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</si>
  <si>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</si>
  <si>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</si>
  <si>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</si>
  <si>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</si>
  <si>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</si>
  <si>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</si>
  <si>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</si>
  <si>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</si>
  <si>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</si>
  <si>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</si>
  <si>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</si>
  <si>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</si>
  <si>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</si>
  <si>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</si>
  <si>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</si>
  <si>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</si>
  <si>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</si>
  <si>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</si>
  <si>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</si>
  <si>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</si>
  <si>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</si>
  <si>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</si>
  <si>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</si>
  <si>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</si>
  <si>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</si>
  <si>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</si>
  <si>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</si>
  <si>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</si>
  <si>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</si>
  <si>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</si>
  <si>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</si>
  <si>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</si>
  <si>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</si>
  <si>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</si>
  <si>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</si>
  <si>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</si>
  <si>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</si>
  <si>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</si>
  <si>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</si>
  <si>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</si>
  <si>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</si>
  <si>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</si>
  <si>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</si>
  <si>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</si>
  <si>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</si>
  <si>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</si>
  <si>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</si>
  <si>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</si>
  <si>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</si>
  <si>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</si>
  <si>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</si>
  <si>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</si>
  <si>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</si>
  <si>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</si>
  <si>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</si>
  <si>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</si>
  <si>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</si>
  <si>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</si>
  <si>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</si>
  <si>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</si>
  <si>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</si>
  <si>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</si>
  <si>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</si>
  <si>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</si>
  <si>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</si>
  <si>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</si>
  <si>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</si>
  <si>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</si>
  <si>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</si>
  <si>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</si>
  <si>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</si>
  <si>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</si>
  <si>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</si>
  <si>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</si>
  <si>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</si>
  <si>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</si>
  <si>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</si>
  <si>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</si>
  <si>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</si>
  <si>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</si>
  <si>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</si>
  <si>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</si>
  <si>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</si>
  <si>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</si>
  <si>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</si>
  <si>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</si>
  <si>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</si>
  <si>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</si>
  <si>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</si>
  <si>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</si>
  <si>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</si>
  <si>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</si>
  <si>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</si>
  <si>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</si>
  <si>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</si>
  <si>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</si>
  <si>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</si>
  <si>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</si>
  <si>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</si>
  <si>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</si>
  <si>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</si>
  <si>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</si>
  <si>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</si>
  <si>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</si>
  <si>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</si>
  <si>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</si>
  <si>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</si>
  <si>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</si>
  <si>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</si>
  <si>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</si>
  <si>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</si>
  <si>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</si>
  <si>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</si>
  <si>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</si>
  <si>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</si>
  <si>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</si>
  <si>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</si>
  <si>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</si>
  <si>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</si>
  <si>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</si>
  <si>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</si>
  <si>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</si>
  <si>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</si>
  <si>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</si>
  <si>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</si>
  <si>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</si>
  <si>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</si>
  <si>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</si>
  <si>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</si>
  <si>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</si>
  <si>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</si>
  <si>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</si>
  <si>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</si>
  <si>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</si>
  <si>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</si>
  <si>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</si>
  <si>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</si>
  <si>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</si>
  <si>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</si>
  <si>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</si>
  <si>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</si>
  <si>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</si>
  <si>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</si>
  <si>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</si>
  <si>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</si>
  <si>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</si>
  <si>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</si>
  <si>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</si>
  <si>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</si>
  <si>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</si>
  <si>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</si>
  <si>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</si>
  <si>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</si>
  <si>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</si>
  <si>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</si>
  <si>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</si>
  <si>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</si>
  <si>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</si>
  <si>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</si>
  <si>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</si>
  <si>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</si>
  <si>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</si>
  <si>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</si>
  <si>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</si>
  <si>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</si>
  <si>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</si>
  <si>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</si>
  <si>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</si>
  <si>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</si>
  <si>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</si>
  <si>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</si>
  <si>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</si>
  <si>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</si>
  <si>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</si>
  <si>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</si>
  <si>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</si>
  <si>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</si>
  <si>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</si>
  <si>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</si>
  <si>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</si>
  <si>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</si>
  <si>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</si>
  <si>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</si>
  <si>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</si>
  <si>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</si>
  <si>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</si>
  <si>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</si>
  <si>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</si>
  <si>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</si>
  <si>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</si>
  <si>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</si>
  <si>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</si>
  <si>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</si>
  <si>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</si>
  <si>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</si>
  <si>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</si>
  <si>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</si>
  <si>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</si>
  <si>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</si>
  <si>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</si>
  <si>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</si>
  <si>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</si>
  <si>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</si>
  <si>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</si>
  <si>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</si>
  <si>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</si>
  <si>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</si>
  <si>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</si>
  <si>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</si>
  <si>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</si>
  <si>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</si>
  <si>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</si>
  <si>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</si>
  <si>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</si>
  <si>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</si>
  <si>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</si>
  <si>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</si>
  <si>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</si>
  <si>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</si>
  <si>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</si>
  <si>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</si>
  <si>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</si>
  <si>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</si>
  <si>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</si>
  <si>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</si>
  <si>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</si>
  <si>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</si>
  <si>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</si>
  <si>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</si>
  <si>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</si>
  <si>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</si>
  <si>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</si>
  <si>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</si>
  <si>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</si>
  <si>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</si>
  <si>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</si>
  <si>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</si>
  <si>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</si>
  <si>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</si>
  <si>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</si>
  <si>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</si>
  <si>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</si>
  <si>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</si>
  <si>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</si>
  <si>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</si>
  <si>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</si>
  <si>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</si>
  <si>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</si>
  <si>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</si>
  <si>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</si>
  <si>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</si>
  <si>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</si>
  <si>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</si>
  <si>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</si>
  <si>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</si>
  <si>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</si>
  <si>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</si>
  <si>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</si>
  <si>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</si>
  <si>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</si>
  <si>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</si>
  <si>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</si>
  <si>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</si>
  <si>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</si>
  <si>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</si>
  <si>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</si>
  <si>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</si>
  <si>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</si>
  <si>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</si>
  <si>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</si>
  <si>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</si>
  <si>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</si>
  <si>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</si>
  <si>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</si>
  <si>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</si>
  <si>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</si>
  <si>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</si>
  <si>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</si>
  <si>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</si>
  <si>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</si>
  <si>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</si>
  <si>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</si>
  <si>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</si>
  <si>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</si>
  <si>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</si>
  <si>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</si>
  <si>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</si>
  <si>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</si>
  <si>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</si>
  <si>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</si>
  <si>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</si>
  <si>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</si>
  <si>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</si>
  <si>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</si>
  <si>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</si>
  <si>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</si>
  <si>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</si>
  <si>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</si>
  <si>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</si>
  <si>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</si>
  <si>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</si>
  <si>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</si>
  <si>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</si>
  <si>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</si>
  <si>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</si>
  <si>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</si>
  <si>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</si>
  <si>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</si>
  <si>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</si>
  <si>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</si>
  <si>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</si>
  <si>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</si>
  <si>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</si>
  <si>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</si>
  <si>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</si>
  <si>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</si>
  <si>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</si>
  <si>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</si>
  <si>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</si>
  <si>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</si>
  <si>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</si>
  <si>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</si>
  <si>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</si>
  <si>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</si>
  <si>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</si>
  <si>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</si>
  <si>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</si>
  <si>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</si>
  <si>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</si>
  <si>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</si>
  <si>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</si>
  <si>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</si>
  <si>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</si>
  <si>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</si>
  <si>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</si>
  <si>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</si>
  <si>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</si>
  <si>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</si>
  <si>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</si>
  <si>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</si>
  <si>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</si>
  <si>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</si>
  <si>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</si>
  <si>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</si>
  <si>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</si>
  <si>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</si>
  <si>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</si>
  <si>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</si>
  <si>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</si>
  <si>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</si>
  <si>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</si>
  <si>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</si>
  <si>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</si>
  <si>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</si>
  <si>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</si>
  <si>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</si>
  <si>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</si>
  <si>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</si>
  <si>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</si>
  <si>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</si>
  <si>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</si>
  <si>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</si>
  <si>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</si>
  <si>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</si>
  <si>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</si>
  <si>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</si>
  <si>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</si>
  <si>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</si>
  <si>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</si>
  <si>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</si>
  <si>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</si>
  <si>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</si>
  <si>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</si>
  <si>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</si>
  <si>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</si>
  <si>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</si>
  <si>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</si>
  <si>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</si>
  <si>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</si>
  <si>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</si>
  <si>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</si>
  <si>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</si>
  <si>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</si>
  <si>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</si>
  <si>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</si>
  <si>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</si>
  <si>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</si>
  <si>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</si>
  <si>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</si>
  <si>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</si>
  <si>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</si>
  <si>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</si>
  <si>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</si>
  <si>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</si>
  <si>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</si>
  <si>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</si>
  <si>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</si>
  <si>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</si>
  <si>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</si>
  <si>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</si>
  <si>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</si>
  <si>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</si>
  <si>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</si>
  <si>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</si>
  <si>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</si>
  <si>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</si>
  <si>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</si>
  <si>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</si>
  <si>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</si>
  <si>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</si>
  <si>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</si>
  <si>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</si>
  <si>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</si>
  <si>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</si>
  <si>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</si>
  <si>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</si>
  <si>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</si>
  <si>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</si>
  <si>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</si>
  <si>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</si>
  <si>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</si>
  <si>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</si>
  <si>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</si>
  <si>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</si>
  <si>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</si>
  <si>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</si>
  <si>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</si>
  <si>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</si>
  <si>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</si>
  <si>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</si>
  <si>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</si>
  <si>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</si>
  <si>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</si>
  <si>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</si>
  <si>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</si>
  <si>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</si>
  <si>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</si>
  <si>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</si>
  <si>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</si>
  <si>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</si>
  <si>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</si>
  <si>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</si>
  <si>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</si>
  <si>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</si>
  <si>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</si>
  <si>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</si>
  <si>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</si>
  <si>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</si>
  <si>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</si>
  <si>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</si>
  <si>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</si>
  <si>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</si>
  <si>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</si>
  <si>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</si>
  <si>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</si>
  <si>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</si>
  <si>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</si>
  <si>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</si>
  <si>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</si>
  <si>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</si>
  <si>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</si>
  <si>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</si>
  <si>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</si>
  <si>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</si>
  <si>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</si>
  <si>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</si>
  <si>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</si>
  <si>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</si>
  <si>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</si>
  <si>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</si>
  <si>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</si>
  <si>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</si>
  <si>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</si>
  <si>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</si>
  <si>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</si>
  <si>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</si>
  <si>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</si>
  <si>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</si>
  <si>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</si>
  <si>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</si>
  <si>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</si>
  <si>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</si>
  <si>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</si>
  <si>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</si>
  <si>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</si>
  <si>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</si>
  <si>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</si>
  <si>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</si>
  <si>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</si>
  <si>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</si>
  <si>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</si>
  <si>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</si>
  <si>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</si>
  <si>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</si>
  <si>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</si>
  <si>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</si>
  <si>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</si>
  <si>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</si>
  <si>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</si>
  <si>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</si>
  <si>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</si>
  <si>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</si>
  <si>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</si>
  <si>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</si>
  <si>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</si>
  <si>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</si>
  <si>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</si>
  <si>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</si>
  <si>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</si>
  <si>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</si>
  <si>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</si>
  <si>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</si>
  <si>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</si>
  <si>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</si>
  <si>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</si>
  <si>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</si>
  <si>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</si>
  <si>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</si>
  <si>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</si>
  <si>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</si>
  <si>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</si>
  <si>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</si>
  <si>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</si>
  <si>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</si>
  <si>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</si>
  <si>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</si>
  <si>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</si>
  <si>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</si>
  <si>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</si>
  <si>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</si>
  <si>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</si>
  <si>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</si>
  <si>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</si>
  <si>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</si>
  <si>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</si>
  <si>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</si>
  <si>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</si>
  <si>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</si>
  <si>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</si>
  <si>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</si>
  <si>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</si>
  <si>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</si>
  <si>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</si>
  <si>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</si>
  <si>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</si>
  <si>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</si>
  <si>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</si>
  <si>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</si>
  <si>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</si>
  <si>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</si>
  <si>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</si>
  <si>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</si>
  <si>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</si>
  <si>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</si>
  <si>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</si>
  <si>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</si>
  <si>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</si>
  <si>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</si>
  <si>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</si>
  <si>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</si>
  <si>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</si>
  <si>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</si>
  <si>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</si>
  <si>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</si>
  <si>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</si>
  <si>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</si>
  <si>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</si>
  <si>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</si>
  <si>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</si>
  <si>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</si>
  <si>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</si>
  <si>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</si>
  <si>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</si>
  <si>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</si>
  <si>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</si>
  <si>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</si>
  <si>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</si>
  <si>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</si>
  <si>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</si>
  <si>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</si>
  <si>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</si>
  <si>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</si>
  <si>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</si>
  <si>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</si>
  <si>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</si>
  <si>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</si>
  <si>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</si>
  <si>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</si>
  <si>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</si>
  <si>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</si>
  <si>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</si>
  <si>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</si>
  <si>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</si>
  <si>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</si>
  <si>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</si>
  <si>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</si>
  <si>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</si>
  <si>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</si>
  <si>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</si>
  <si>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</si>
  <si>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</si>
  <si>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</si>
  <si>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</si>
  <si>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</si>
  <si>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</si>
  <si>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</si>
  <si>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</si>
  <si>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</si>
  <si>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</si>
  <si>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</si>
  <si>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</si>
  <si>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</si>
  <si>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</si>
  <si>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</si>
  <si>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</si>
  <si>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</si>
  <si>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</si>
  <si>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</si>
  <si>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</si>
  <si>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</si>
  <si>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</si>
  <si>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</si>
  <si>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</si>
  <si>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</si>
  <si>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</si>
  <si>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</si>
  <si>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</si>
  <si>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</si>
  <si>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</si>
  <si>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</si>
  <si>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</si>
  <si>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</si>
  <si>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</si>
  <si>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</si>
  <si>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</si>
  <si>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</si>
  <si>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</si>
  <si>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</si>
  <si>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</si>
  <si>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</si>
  <si>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</si>
  <si>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</si>
  <si>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</si>
  <si>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</si>
  <si>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</si>
  <si>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</si>
  <si>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</si>
  <si>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</si>
  <si>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</si>
  <si>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</si>
  <si>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</si>
  <si>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</si>
  <si>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</si>
  <si>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</si>
  <si>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</si>
  <si>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</si>
  <si>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</si>
  <si>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</si>
  <si>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</si>
  <si>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</si>
  <si>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</si>
  <si>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</si>
  <si>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</si>
  <si>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</si>
  <si>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</si>
  <si>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</si>
  <si>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</si>
  <si>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</si>
  <si>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</si>
  <si>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</si>
  <si>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</si>
  <si>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</si>
  <si>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</si>
  <si>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</si>
  <si>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</si>
  <si>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</si>
  <si>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</si>
  <si>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</si>
  <si>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</si>
  <si>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</si>
  <si>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</si>
  <si>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</si>
  <si>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</si>
  <si>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</si>
  <si>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</si>
  <si>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</si>
  <si>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</si>
  <si>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</si>
  <si>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</si>
  <si>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</si>
  <si>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</si>
  <si>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</si>
  <si>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</si>
  <si>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</si>
  <si>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</si>
  <si>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</si>
  <si>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</si>
  <si>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</si>
  <si>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</si>
  <si>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</si>
  <si>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</si>
  <si>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</si>
  <si>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</si>
  <si>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</si>
  <si>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</si>
  <si>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</si>
  <si>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</si>
  <si>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</si>
  <si>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</si>
  <si>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</si>
  <si>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</si>
  <si>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</si>
  <si>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</si>
  <si>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</si>
  <si>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</si>
  <si>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</si>
  <si>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</si>
  <si>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</si>
  <si>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</si>
  <si>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</si>
  <si>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</si>
  <si>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</si>
  <si>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</si>
  <si>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</si>
  <si>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</si>
  <si>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</si>
  <si>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</si>
  <si>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</si>
  <si>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</si>
  <si>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</si>
  <si>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</si>
  <si>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</si>
  <si>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</si>
  <si>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</si>
  <si>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</si>
  <si>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</si>
  <si>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</si>
  <si>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</si>
  <si>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</si>
  <si>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</si>
  <si>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</si>
  <si>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</si>
  <si>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</si>
  <si>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</si>
  <si>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</si>
  <si>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</si>
  <si>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</si>
  <si>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</si>
  <si>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</si>
  <si>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</si>
  <si>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</si>
  <si>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</si>
  <si>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</si>
  <si>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</si>
  <si>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</si>
  <si>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</si>
  <si>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</si>
  <si>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</si>
  <si>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</si>
  <si>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</si>
  <si>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</si>
  <si>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</si>
  <si>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</si>
  <si>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</si>
  <si>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</si>
  <si>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</si>
  <si>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</si>
  <si>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</si>
  <si>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</si>
  <si>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</si>
  <si>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</si>
  <si>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</si>
  <si>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</si>
  <si>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</si>
  <si>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</si>
  <si>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</si>
  <si>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</si>
  <si>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</si>
  <si>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</si>
  <si>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</si>
  <si>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</si>
  <si>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</si>
  <si>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</si>
  <si>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</si>
  <si>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</si>
  <si>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</si>
  <si>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</si>
  <si>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</si>
  <si>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</si>
  <si>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</si>
  <si>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</si>
  <si>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</si>
  <si>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</si>
  <si>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</si>
  <si>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</si>
  <si>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</si>
  <si>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</si>
  <si>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</si>
  <si>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</si>
  <si>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</si>
  <si>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</si>
  <si>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</si>
  <si>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</si>
  <si>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</si>
  <si>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</si>
  <si>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</si>
  <si>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</si>
  <si>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</si>
  <si>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</si>
  <si>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</si>
  <si>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</si>
  <si>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</si>
  <si>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</si>
  <si>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</si>
  <si>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</si>
  <si>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</si>
  <si>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</si>
  <si>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</si>
  <si>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</si>
  <si>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</si>
  <si>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</si>
  <si>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</si>
  <si>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</si>
  <si>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</si>
  <si>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</si>
  <si>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</si>
  <si>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</si>
  <si>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</si>
  <si>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</si>
  <si>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</si>
  <si>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</si>
  <si>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</si>
  <si>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</si>
  <si>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</si>
  <si>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</si>
  <si>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</si>
  <si>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</si>
  <si>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</si>
  <si>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</si>
  <si>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</si>
  <si>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</si>
  <si>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</si>
  <si>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</si>
  <si>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</si>
  <si>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</si>
  <si>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</si>
  <si>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</si>
  <si>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</si>
  <si>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</si>
  <si>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</si>
  <si>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</si>
  <si>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</si>
  <si>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</si>
  <si>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</si>
  <si>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</si>
  <si>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</si>
  <si>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</si>
  <si>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</si>
  <si>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</si>
  <si>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</si>
  <si>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</si>
  <si>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</si>
  <si>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</si>
  <si>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</si>
  <si>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</si>
  <si>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</si>
  <si>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</si>
  <si>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</si>
  <si>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</si>
  <si>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</si>
  <si>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</si>
  <si>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</si>
  <si>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</si>
  <si>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</si>
  <si>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</si>
  <si>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</si>
  <si>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</si>
  <si>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</si>
  <si>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</si>
  <si>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</si>
  <si>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</si>
  <si>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</si>
  <si>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</si>
  <si>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</si>
  <si>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</si>
  <si>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</si>
  <si>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</si>
  <si>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</si>
  <si>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</si>
  <si>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</si>
  <si>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</si>
  <si>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</si>
  <si>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</si>
  <si>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</si>
  <si>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</si>
  <si>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</si>
  <si>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</si>
  <si>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</si>
  <si>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</si>
  <si>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</si>
  <si>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</si>
  <si>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</si>
  <si>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</si>
  <si>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</si>
  <si>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</si>
  <si>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</si>
  <si>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</si>
  <si>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</si>
  <si>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</si>
  <si>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</si>
  <si>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</si>
  <si>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</si>
  <si>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</si>
  <si>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</si>
  <si>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</si>
  <si>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</si>
  <si>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</si>
  <si>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</si>
  <si>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</si>
  <si>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</si>
  <si>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</si>
  <si>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</si>
  <si>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</si>
  <si>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</si>
  <si>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</si>
  <si>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</si>
  <si>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</si>
  <si>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</si>
  <si>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</si>
  <si>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</si>
  <si>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</si>
  <si>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</si>
  <si>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</si>
  <si>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</si>
  <si>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</si>
  <si>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</si>
  <si>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</si>
  <si>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</si>
  <si>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</si>
  <si>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</si>
  <si>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</si>
  <si>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</si>
  <si>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</si>
  <si>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</si>
  <si>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</si>
  <si>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</si>
  <si>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</si>
  <si>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</si>
  <si>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</si>
  <si>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</si>
  <si>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</si>
  <si>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</si>
  <si>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</si>
  <si>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</si>
  <si>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</si>
  <si>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</si>
  <si>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</si>
  <si>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</si>
  <si>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</si>
  <si>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</si>
  <si>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</si>
  <si>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</si>
  <si>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</si>
  <si>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</si>
  <si>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</si>
  <si>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</si>
  <si>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</si>
  <si>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</si>
  <si>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</si>
  <si>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</si>
  <si>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</si>
  <si>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</si>
  <si>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</si>
  <si>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</si>
  <si>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</si>
  <si>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</si>
  <si>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</si>
  <si>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</si>
  <si>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</si>
  <si>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</si>
  <si>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</si>
  <si>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</si>
  <si>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</si>
  <si>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</si>
  <si>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</si>
  <si>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</si>
  <si>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</si>
  <si>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</si>
  <si>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</si>
  <si>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</si>
  <si>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</si>
  <si>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</si>
  <si>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</si>
  <si>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</si>
  <si>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</si>
  <si>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</si>
  <si>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</si>
  <si>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</si>
  <si>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</si>
  <si>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</si>
  <si>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</si>
  <si>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</si>
  <si>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</si>
  <si>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</si>
  <si>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</si>
  <si>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</si>
  <si>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</si>
  <si>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</si>
  <si>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</si>
  <si>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</si>
  <si>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</si>
  <si>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</si>
  <si>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</si>
  <si>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</si>
  <si>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</si>
  <si>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</si>
  <si>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</si>
  <si>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</si>
  <si>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</si>
  <si>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</si>
  <si>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</si>
  <si>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</si>
  <si>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</si>
  <si>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</si>
  <si>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</si>
  <si>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</si>
  <si>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</si>
  <si>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</si>
  <si>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</si>
  <si>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</si>
  <si>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</si>
  <si>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</si>
  <si>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</si>
  <si>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</si>
  <si>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</si>
  <si>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</si>
  <si>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</si>
  <si>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</si>
  <si>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</si>
  <si>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</si>
  <si>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</si>
  <si>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</si>
  <si>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</si>
  <si>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</si>
  <si>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</si>
  <si>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</si>
  <si>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</si>
  <si>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</si>
  <si>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</si>
  <si>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</si>
  <si>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</si>
  <si>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</si>
  <si>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</si>
  <si>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</si>
  <si>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</si>
  <si>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</si>
  <si>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</si>
  <si>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</si>
  <si>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</si>
  <si>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</si>
  <si>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</si>
  <si>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</si>
  <si>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</si>
  <si>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</si>
  <si>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</si>
  <si>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</si>
  <si>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</si>
  <si>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</si>
  <si>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</si>
  <si>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</si>
  <si>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</si>
  <si>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</si>
  <si>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</si>
  <si>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</si>
  <si>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</si>
  <si>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</si>
  <si>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</si>
  <si>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</si>
  <si>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</si>
  <si>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</si>
  <si>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</si>
  <si>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</si>
  <si>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</si>
  <si>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</si>
  <si>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</si>
  <si>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</si>
  <si>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</si>
  <si>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</si>
  <si>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</si>
  <si>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</si>
  <si>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</si>
  <si>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</si>
  <si>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</si>
  <si>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</si>
  <si>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</si>
  <si>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</si>
  <si>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</si>
  <si>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</si>
  <si>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</si>
  <si>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</si>
  <si>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</si>
  <si>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</si>
  <si>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</si>
  <si>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</si>
  <si>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</si>
  <si>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</si>
  <si>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</si>
  <si>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</si>
  <si>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</si>
  <si>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</si>
  <si>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</si>
  <si>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</si>
  <si>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</si>
  <si>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</si>
  <si>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</si>
  <si>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</si>
  <si>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</si>
  <si>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</si>
  <si>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</si>
  <si>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</si>
  <si>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</si>
  <si>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</si>
  <si>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</si>
  <si>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</si>
  <si>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</si>
  <si>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</si>
  <si>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</si>
  <si>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</si>
  <si>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</si>
  <si>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</si>
  <si>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</si>
  <si>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</si>
  <si>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</si>
  <si>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</si>
  <si>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</si>
  <si>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</si>
  <si>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</si>
  <si>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</si>
  <si>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</si>
  <si>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</si>
  <si>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</si>
  <si>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</si>
  <si>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</si>
  <si>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</si>
  <si>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</si>
  <si>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</si>
  <si>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</si>
  <si>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</si>
  <si>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</si>
  <si>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</si>
  <si>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</si>
  <si>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</si>
  <si>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</si>
  <si>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</si>
  <si>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</si>
  <si>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</si>
  <si>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</si>
  <si>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</si>
  <si>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</si>
  <si>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</si>
  <si>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</si>
  <si>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</si>
  <si>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</si>
  <si>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</si>
  <si>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</si>
  <si>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</si>
  <si>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</si>
  <si>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</si>
  <si>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</si>
  <si>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</si>
  <si>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</si>
  <si>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</si>
  <si>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</si>
  <si>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</si>
  <si>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</si>
  <si>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</si>
  <si>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</si>
  <si>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</si>
  <si>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</si>
  <si>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</si>
  <si>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</si>
  <si>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</si>
  <si>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</si>
  <si>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</si>
  <si>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</si>
  <si>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</si>
  <si>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</si>
  <si>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</si>
  <si>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</si>
  <si>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</si>
  <si>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</si>
  <si>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</si>
  <si>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</si>
  <si>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</si>
  <si>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</si>
  <si>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</si>
  <si>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</si>
  <si>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</si>
  <si>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</si>
  <si>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</si>
  <si>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</si>
  <si>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</si>
  <si>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</si>
  <si>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</si>
  <si>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</si>
  <si>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</si>
  <si>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</si>
  <si>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</si>
  <si>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</si>
  <si>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</si>
  <si>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</si>
  <si>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</si>
  <si>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</si>
  <si>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</si>
  <si>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</si>
  <si>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</si>
  <si>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</si>
  <si>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</si>
  <si>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</si>
  <si>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</si>
  <si>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</si>
  <si>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</si>
  <si>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</si>
  <si>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</si>
  <si>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</si>
  <si>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</si>
  <si>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</si>
  <si>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</si>
  <si>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</si>
  <si>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</si>
  <si>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</si>
  <si>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</si>
  <si>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</si>
  <si>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</si>
  <si>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</si>
  <si>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</si>
  <si>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</si>
  <si>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</si>
  <si>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</si>
  <si>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</si>
  <si>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</si>
  <si>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</si>
  <si>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</si>
  <si>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</si>
  <si>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</si>
  <si>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</si>
  <si>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</si>
  <si>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</si>
  <si>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</si>
  <si>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</si>
  <si>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</si>
  <si>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</si>
  <si>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</si>
  <si>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</si>
  <si>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</si>
  <si>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</si>
  <si>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</si>
  <si>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</si>
  <si>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</si>
  <si>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</si>
  <si>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</si>
  <si>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</si>
  <si>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</si>
  <si>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</si>
  <si>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</si>
  <si>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</si>
  <si>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</si>
  <si>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</si>
  <si>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</si>
  <si>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</si>
  <si>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</si>
  <si>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</si>
  <si>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</si>
  <si>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</si>
  <si>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</si>
  <si>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</si>
  <si>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</si>
  <si>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</si>
  <si>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</si>
  <si>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</si>
  <si>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</si>
  <si>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</si>
  <si>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</si>
  <si>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</si>
  <si>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</si>
  <si>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</si>
  <si>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</si>
  <si>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</si>
  <si>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</si>
  <si>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</si>
  <si>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</si>
  <si>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</si>
  <si>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</si>
  <si>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</si>
  <si>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</si>
  <si>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</si>
  <si>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</si>
  <si>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</si>
  <si>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</si>
  <si>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</si>
  <si>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</si>
  <si>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</si>
  <si>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</si>
  <si>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</si>
  <si>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</si>
  <si>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</si>
  <si>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</si>
  <si>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</si>
  <si>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</si>
  <si>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</si>
  <si>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</si>
  <si>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</si>
  <si>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</si>
  <si>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</si>
  <si>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</si>
  <si>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</si>
  <si>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</si>
  <si>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</si>
  <si>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</si>
  <si>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</si>
  <si>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</si>
  <si>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</si>
  <si>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</si>
  <si>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</si>
  <si>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</si>
  <si>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</si>
  <si>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</si>
  <si>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</si>
  <si>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</si>
  <si>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</si>
  <si>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</si>
  <si>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</si>
  <si>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</si>
  <si>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</si>
  <si>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</si>
  <si>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</si>
  <si>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</si>
  <si>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</si>
  <si>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</si>
  <si>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</si>
  <si>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</si>
  <si>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</si>
  <si>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</si>
  <si>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</si>
  <si>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</si>
  <si>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</si>
  <si>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</si>
  <si>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</si>
  <si>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</si>
  <si>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</si>
  <si>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</si>
  <si>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</si>
  <si>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</si>
  <si>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</si>
  <si>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</si>
  <si>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</si>
  <si>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</si>
  <si>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</si>
  <si>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</si>
  <si>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</si>
  <si>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</si>
  <si>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</si>
  <si>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</si>
  <si>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</si>
  <si>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</si>
  <si>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</si>
  <si>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</si>
  <si>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</si>
  <si>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</si>
  <si>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</si>
  <si>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</si>
  <si>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</si>
  <si>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</si>
  <si>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</si>
  <si>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</si>
  <si>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</si>
  <si>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</si>
  <si>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</si>
  <si>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</si>
  <si>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</si>
  <si>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</si>
  <si>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</si>
  <si>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</si>
  <si>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</si>
  <si>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</si>
  <si>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</si>
  <si>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</si>
  <si>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</si>
  <si>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</si>
  <si>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</si>
  <si>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</si>
  <si>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</si>
  <si>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</si>
  <si>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</si>
  <si>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</si>
  <si>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</si>
  <si>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</si>
  <si>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</si>
  <si>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</si>
  <si>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</si>
  <si>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</si>
  <si>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</si>
  <si>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</si>
  <si>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</si>
  <si>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</si>
  <si>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</si>
  <si>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</si>
  <si>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</si>
  <si>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</si>
  <si>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</si>
  <si>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</si>
  <si>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</si>
  <si>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</si>
  <si>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</si>
  <si>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</si>
  <si>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</si>
  <si>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</si>
  <si>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</si>
  <si>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</si>
  <si>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</si>
  <si>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</si>
  <si>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</si>
  <si>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</si>
  <si>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</si>
  <si>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</si>
  <si>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</si>
  <si>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</si>
  <si>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</si>
  <si>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</si>
  <si>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</si>
  <si>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</si>
  <si>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</si>
  <si>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</si>
  <si>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</si>
  <si>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</si>
  <si>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</si>
  <si>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</si>
  <si>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</si>
  <si>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</si>
  <si>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</si>
  <si>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</si>
  <si>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</si>
  <si>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</si>
  <si>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</si>
  <si>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</si>
  <si>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</si>
  <si>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</si>
  <si>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</si>
  <si>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</si>
  <si>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</si>
  <si>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</si>
  <si>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</si>
  <si>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</si>
  <si>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</si>
  <si>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</si>
  <si>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</si>
  <si>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</si>
  <si>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</si>
  <si>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</si>
  <si>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</si>
  <si>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</si>
  <si>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</si>
  <si>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</si>
  <si>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</si>
  <si>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</si>
  <si>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</si>
  <si>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</si>
  <si>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</si>
  <si>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</si>
  <si>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</si>
  <si>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</si>
  <si>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</si>
  <si>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</si>
  <si>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</si>
  <si>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</si>
  <si>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</si>
  <si>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</si>
  <si>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</si>
  <si>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</si>
  <si>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</si>
  <si>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</si>
  <si>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</si>
  <si>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</si>
  <si>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</si>
  <si>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</si>
  <si>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</si>
  <si>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</si>
  <si>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</si>
  <si>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</si>
  <si>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</si>
  <si>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</si>
  <si>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</si>
  <si>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</si>
  <si>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</si>
  <si>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</si>
  <si>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</si>
  <si>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</si>
  <si>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</si>
  <si>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</si>
  <si>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</si>
  <si>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</si>
  <si>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</si>
  <si>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</si>
  <si>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</si>
  <si>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</si>
  <si>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</si>
  <si>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</si>
  <si>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</si>
  <si>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</si>
  <si>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</si>
  <si>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</si>
  <si>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</si>
  <si>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</si>
  <si>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</si>
  <si>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</si>
  <si>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</si>
  <si>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</si>
  <si>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</si>
  <si>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</si>
  <si>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</si>
  <si>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</si>
  <si>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</si>
  <si>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</si>
  <si>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</si>
  <si>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</si>
  <si>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</si>
  <si>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</si>
  <si>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</si>
  <si>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</si>
  <si>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</si>
  <si>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</si>
  <si>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</si>
  <si>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</si>
  <si>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</si>
  <si>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</si>
  <si>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</si>
  <si>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</si>
  <si>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</si>
  <si>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</si>
  <si>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</si>
  <si>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</si>
  <si>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</si>
  <si>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</si>
  <si>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</si>
  <si>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</si>
  <si>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</si>
  <si>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</si>
  <si>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</si>
  <si>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</si>
  <si>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</si>
  <si>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</si>
  <si>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</si>
  <si>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</si>
  <si>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</si>
  <si>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</si>
  <si>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</si>
  <si>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</si>
  <si>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</si>
  <si>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</si>
  <si>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</si>
  <si>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</si>
  <si>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</si>
  <si>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</si>
  <si>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</si>
  <si>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</si>
  <si>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</si>
  <si>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</si>
  <si>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</si>
  <si>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</si>
  <si>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</si>
  <si>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</si>
  <si>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</si>
  <si>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</si>
  <si>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</si>
  <si>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</si>
  <si>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</si>
  <si>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</si>
  <si>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</si>
  <si>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</si>
  <si>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</si>
  <si>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</si>
  <si>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</si>
  <si>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</si>
  <si>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</si>
  <si>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</si>
  <si>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</si>
  <si>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</si>
  <si>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</si>
  <si>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</si>
  <si>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</si>
  <si>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</si>
  <si>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</si>
  <si>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</si>
  <si>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</si>
  <si>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</si>
  <si>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</si>
  <si>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</si>
  <si>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</si>
  <si>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</si>
  <si>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</si>
  <si>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</si>
  <si>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</si>
  <si>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</si>
  <si>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</si>
  <si>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</si>
  <si>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</si>
  <si>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</si>
  <si>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</si>
  <si>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</si>
  <si>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</si>
  <si>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</si>
  <si>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</si>
  <si>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</si>
  <si>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</si>
  <si>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</si>
  <si>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</si>
  <si>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</si>
  <si>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</si>
  <si>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</si>
  <si>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</si>
  <si>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</si>
  <si>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</si>
  <si>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</si>
  <si>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</si>
  <si>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</si>
  <si>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</si>
  <si>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</si>
  <si>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</si>
  <si>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</si>
  <si>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</si>
  <si>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</si>
  <si>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</si>
  <si>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</si>
  <si>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</si>
  <si>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</si>
  <si>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</si>
  <si>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</si>
  <si>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</si>
  <si>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</si>
  <si>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</si>
  <si>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</si>
  <si>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</si>
  <si>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</si>
  <si>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</si>
  <si>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</si>
  <si>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</si>
  <si>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</si>
  <si>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</si>
  <si>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</si>
  <si>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</si>
  <si>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</si>
  <si>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</si>
  <si>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</si>
  <si>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</si>
  <si>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</si>
  <si>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</si>
  <si>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</si>
  <si>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</si>
  <si>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</si>
  <si>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</si>
  <si>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</si>
  <si>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</si>
  <si>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</si>
  <si>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</si>
  <si>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</si>
  <si>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</si>
  <si>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</si>
  <si>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</si>
  <si>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</si>
  <si>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</si>
  <si>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</si>
  <si>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</si>
  <si>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</si>
  <si>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</si>
  <si>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</si>
  <si>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</si>
  <si>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</si>
  <si>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</si>
  <si>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</si>
  <si>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</si>
  <si>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</si>
  <si>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</si>
  <si>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</si>
  <si>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</si>
  <si>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</si>
  <si>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</si>
  <si>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</si>
  <si>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</si>
  <si>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</si>
  <si>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</si>
  <si>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</si>
  <si>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</si>
  <si>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</si>
  <si>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</si>
  <si>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</si>
  <si>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</si>
  <si>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</si>
  <si>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</si>
  <si>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</si>
  <si>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</si>
  <si>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</si>
  <si>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</si>
  <si>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</si>
  <si>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</si>
  <si>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</si>
  <si>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</si>
  <si>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</si>
  <si>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</si>
  <si>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</si>
  <si>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</si>
  <si>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</si>
  <si>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</si>
  <si>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</si>
  <si>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</si>
  <si>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</si>
  <si>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</si>
  <si>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</si>
  <si>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</si>
  <si>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</si>
  <si>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</si>
  <si>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</si>
  <si>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</si>
  <si>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</si>
  <si>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</si>
  <si>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</si>
  <si>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</si>
  <si>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</si>
  <si>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</si>
  <si>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</si>
  <si>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</si>
  <si>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</si>
  <si>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</si>
  <si>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</si>
  <si>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</si>
  <si>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</si>
  <si>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</si>
  <si>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</si>
  <si>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</si>
  <si>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</si>
  <si>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</si>
  <si>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</si>
  <si>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</si>
  <si>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</si>
  <si>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</si>
  <si>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</si>
  <si>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</si>
  <si>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</si>
  <si>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</si>
  <si>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</si>
  <si>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</si>
  <si>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</si>
  <si>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</si>
  <si>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</si>
  <si>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</si>
  <si>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</si>
  <si>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</si>
  <si>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</si>
  <si>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</si>
  <si>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</si>
  <si>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</si>
  <si>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</si>
  <si>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</si>
  <si>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</si>
  <si>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</si>
  <si>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</si>
  <si>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</si>
  <si>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</si>
  <si>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</si>
  <si>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</si>
  <si>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</si>
  <si>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</si>
  <si>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</si>
  <si>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</si>
  <si>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</si>
  <si>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</si>
  <si>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</si>
  <si>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</si>
  <si>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</si>
  <si>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</si>
  <si>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</si>
  <si>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</si>
  <si>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</si>
  <si>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</si>
  <si>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</si>
  <si>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</si>
  <si>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</si>
  <si>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</si>
  <si>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</si>
  <si>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</si>
  <si>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</si>
  <si>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</si>
  <si>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</si>
  <si>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</si>
  <si>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</si>
  <si>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</si>
  <si>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</si>
  <si>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</si>
  <si>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</si>
  <si>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</si>
  <si>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</si>
  <si>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</si>
  <si>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</si>
  <si>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</si>
  <si>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</si>
  <si>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</si>
  <si>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</si>
  <si>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</si>
  <si>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</si>
  <si>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</si>
  <si>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</si>
  <si>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</si>
  <si>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</si>
  <si>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</si>
  <si>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</si>
  <si>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</si>
  <si>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</si>
  <si>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</si>
  <si>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</si>
  <si>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</si>
  <si>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</si>
  <si>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</si>
  <si>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</si>
  <si>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</si>
  <si>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</si>
  <si>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</si>
  <si>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</si>
  <si>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</si>
  <si>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</si>
  <si>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</si>
  <si>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</si>
  <si>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</si>
  <si>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</si>
  <si>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</si>
  <si>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</si>
  <si>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</si>
  <si>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</si>
  <si>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</si>
  <si>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</si>
  <si>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</si>
  <si>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</si>
  <si>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</si>
  <si>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</si>
  <si>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</si>
  <si>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</si>
  <si>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</si>
  <si>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</si>
  <si>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</si>
  <si>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</si>
  <si>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</si>
  <si>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</si>
  <si>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</si>
  <si>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</si>
  <si>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</si>
  <si>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</si>
  <si>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</si>
  <si>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</si>
  <si>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</si>
  <si>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</si>
  <si>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</si>
  <si>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</si>
  <si>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</si>
  <si>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</si>
  <si>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</si>
  <si>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</si>
  <si>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</si>
  <si>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</si>
  <si>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</si>
  <si>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</si>
  <si>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</si>
  <si>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</si>
  <si>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</si>
  <si>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</si>
  <si>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</si>
  <si>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</si>
  <si>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</si>
  <si>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</si>
  <si>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</si>
  <si>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</si>
  <si>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</si>
  <si>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</si>
  <si>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</si>
  <si>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</si>
  <si>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</si>
  <si>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</si>
  <si>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</si>
  <si>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</si>
  <si>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</si>
  <si>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</si>
  <si>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</si>
  <si>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</si>
  <si>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</si>
  <si>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</si>
  <si>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</si>
  <si>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</si>
  <si>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</si>
  <si>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</si>
  <si>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</si>
  <si>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</si>
  <si>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</si>
  <si>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</si>
  <si>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</si>
  <si>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</si>
  <si>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</si>
  <si>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</si>
  <si>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</si>
  <si>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</si>
  <si>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</si>
  <si>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</si>
  <si>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</si>
  <si>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</si>
  <si>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</si>
  <si>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</si>
  <si>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</si>
  <si>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</si>
  <si>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</si>
  <si>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</si>
  <si>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</si>
  <si>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</si>
  <si>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</si>
  <si>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</si>
  <si>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</si>
  <si>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</si>
  <si>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</si>
  <si>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</si>
  <si>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</si>
  <si>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</si>
  <si>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</si>
  <si>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</si>
  <si>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</si>
  <si>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</si>
  <si>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</si>
  <si>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</si>
  <si>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</si>
  <si>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</si>
  <si>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</si>
  <si>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</si>
  <si>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</si>
  <si>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</si>
  <si>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</si>
  <si>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</si>
  <si>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</si>
  <si>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</si>
  <si>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</si>
  <si>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</si>
  <si>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</si>
  <si>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</si>
  <si>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</si>
  <si>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</si>
  <si>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</si>
  <si>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</si>
  <si>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</si>
  <si>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</si>
  <si>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</si>
  <si>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</si>
  <si>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</si>
  <si>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</si>
  <si>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</si>
  <si>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</si>
  <si>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</si>
  <si>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</si>
  <si>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</si>
  <si>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</si>
  <si>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</si>
  <si>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</si>
  <si>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</si>
  <si>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</si>
  <si>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</si>
  <si>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</si>
  <si>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</si>
  <si>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</si>
  <si>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</si>
  <si>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</si>
  <si>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</si>
  <si>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</si>
  <si>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</si>
  <si>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</si>
  <si>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</si>
  <si>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</si>
  <si>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</si>
  <si>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</si>
  <si>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</si>
  <si>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</si>
  <si>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</si>
  <si>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</si>
  <si>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</si>
  <si>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</si>
  <si>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</si>
  <si>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</si>
  <si>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</si>
  <si>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</si>
  <si>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</si>
  <si>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</si>
  <si>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</si>
  <si>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</si>
  <si>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</si>
  <si>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</si>
  <si>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</si>
  <si>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</si>
  <si>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</si>
  <si>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</si>
  <si>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</si>
  <si>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</si>
  <si>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</si>
  <si>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</si>
  <si>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</si>
  <si>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</si>
  <si>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</si>
  <si>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</si>
  <si>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</si>
  <si>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</si>
  <si>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</si>
  <si>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</si>
  <si>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</si>
  <si>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</si>
  <si>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</si>
  <si>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</si>
  <si>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</si>
  <si>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</si>
  <si>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</si>
  <si>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</si>
  <si>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</si>
  <si>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</si>
  <si>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</si>
  <si>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</si>
  <si>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</si>
  <si>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</si>
  <si>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</si>
  <si>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</si>
  <si>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</si>
  <si>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</si>
  <si>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</si>
  <si>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</si>
  <si>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</si>
  <si>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</si>
  <si>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</si>
  <si>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</si>
  <si>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</si>
  <si>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</si>
  <si>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</si>
  <si>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</si>
  <si>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</si>
  <si>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</si>
  <si>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</si>
  <si>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</si>
  <si>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</si>
  <si>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</si>
  <si>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</si>
  <si>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</si>
  <si>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</si>
  <si>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</si>
  <si>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</si>
  <si>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</si>
  <si>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</si>
  <si>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</si>
  <si>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</si>
  <si>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</si>
  <si>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</si>
  <si>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</si>
  <si>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</si>
  <si>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</si>
  <si>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</si>
  <si>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</si>
  <si>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</si>
  <si>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</si>
  <si>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</si>
  <si>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</si>
  <si>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</si>
  <si>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</si>
  <si>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</si>
  <si>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</si>
  <si>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</si>
  <si>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</si>
  <si>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</si>
  <si>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</si>
  <si>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</si>
  <si>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</si>
  <si>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</si>
  <si>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</si>
  <si>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</si>
  <si>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</si>
  <si>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</si>
  <si>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</si>
  <si>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</si>
  <si>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</si>
  <si>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</si>
  <si>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</si>
  <si>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</si>
  <si>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</si>
  <si>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</si>
  <si>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</si>
  <si>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</si>
  <si>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</si>
  <si>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</si>
  <si>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</si>
  <si>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</si>
  <si>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</si>
  <si>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</si>
  <si>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</si>
  <si>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</si>
  <si>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</si>
  <si>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</si>
  <si>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</si>
  <si>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</si>
  <si>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</si>
  <si>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</si>
  <si>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</si>
  <si>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</si>
  <si>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</si>
  <si>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</si>
  <si>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</si>
  <si>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</si>
  <si>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</si>
  <si>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</si>
  <si>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</si>
  <si>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</si>
  <si>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</si>
  <si>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</si>
  <si>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</si>
  <si>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</si>
  <si>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</si>
  <si>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</si>
  <si>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</si>
  <si>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</si>
  <si>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</si>
  <si>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</si>
  <si>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</si>
  <si>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</si>
  <si>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</si>
  <si>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</si>
  <si>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</si>
  <si>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</si>
  <si>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</si>
  <si>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</si>
  <si>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</si>
  <si>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</si>
  <si>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</si>
  <si>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</si>
  <si>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</si>
  <si>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</si>
  <si>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</si>
  <si>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</si>
  <si>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</si>
  <si>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</si>
  <si>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</si>
  <si>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</si>
  <si>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</si>
  <si>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</si>
  <si>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</si>
  <si>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</si>
  <si>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</si>
  <si>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</si>
  <si>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</si>
  <si>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</si>
  <si>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</si>
  <si>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</si>
  <si>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</si>
  <si>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</si>
  <si>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</si>
  <si>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</si>
  <si>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</si>
  <si>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</si>
  <si>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</si>
  <si>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</si>
  <si>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</si>
  <si>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</si>
  <si>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</si>
  <si>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</si>
  <si>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</si>
  <si>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</si>
  <si>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</si>
  <si>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</si>
  <si>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</si>
  <si>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</si>
  <si>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</si>
  <si>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</si>
  <si>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</si>
  <si>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</si>
  <si>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</si>
  <si>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</si>
  <si>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</si>
  <si>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</si>
  <si>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</si>
  <si>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</si>
  <si>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</si>
  <si>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</si>
  <si>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</si>
  <si>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</si>
  <si>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</si>
  <si>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</si>
  <si>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</si>
  <si>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</si>
  <si>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</si>
  <si>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</si>
  <si>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</si>
  <si>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</si>
  <si>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</si>
  <si>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</si>
  <si>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</si>
  <si>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</si>
  <si>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</si>
  <si>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</si>
  <si>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</si>
  <si>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</si>
  <si>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</si>
  <si>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</si>
  <si>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</si>
  <si>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</si>
  <si>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</si>
  <si>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</si>
  <si>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</si>
  <si>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</si>
  <si>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</si>
  <si>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</si>
  <si>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</si>
  <si>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</si>
  <si>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</si>
  <si>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</si>
  <si>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</si>
  <si>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</si>
  <si>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</si>
  <si>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</si>
  <si>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</si>
  <si>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</si>
  <si>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</si>
  <si>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</si>
  <si>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</si>
  <si>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</si>
  <si>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</si>
  <si>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</si>
  <si>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</si>
  <si>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</si>
  <si>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 xml:space="preserve">  </t>
  </si>
  <si>
    <t>Utilidad en venta de Títulos Valores</t>
  </si>
  <si>
    <t>AL 31 DE DICIEMBRE DE  2020</t>
  </si>
  <si>
    <t>DICIEMBRE/ 2020</t>
  </si>
  <si>
    <t>POR EL PERIODO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</si>
</sst>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2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8" fontId="0" fillId="2" borderId="12" xfId="0" applyNumberFormat="1" applyFill="1" applyBorder="1" applyAlignment="1">
      <alignment vertical="top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40</xdr:row>
      <xdr:rowOff>76200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67676"/>
          <a:ext cx="2076451" cy="5619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workbookViewId="0">
      <selection activeCell="E36" sqref="E36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3.554687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5"/>
      <c r="C1" s="166"/>
      <c r="D1" s="166"/>
      <c r="E1" s="166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70" t="s">
        <v>3858</v>
      </c>
      <c r="C2" s="171"/>
      <c r="D2" s="171"/>
      <c r="E2" s="171"/>
      <c r="F2" s="172"/>
    </row>
    <row r="3" spans="1:22" ht="13.8" x14ac:dyDescent="0.25">
      <c r="A3" s="1"/>
      <c r="B3" s="170" t="s">
        <v>2706</v>
      </c>
      <c r="C3" s="171"/>
      <c r="D3" s="171"/>
      <c r="E3" s="171"/>
      <c r="F3" s="172"/>
    </row>
    <row r="4" spans="1:22" ht="13.8" x14ac:dyDescent="0.25">
      <c r="A4" s="1"/>
      <c r="B4" s="170" t="s">
        <v>3861</v>
      </c>
      <c r="C4" s="171"/>
      <c r="D4" s="171"/>
      <c r="E4" s="171"/>
      <c r="F4" s="172"/>
    </row>
    <row r="5" spans="1:22" x14ac:dyDescent="0.25">
      <c r="A5" s="1"/>
      <c r="B5" s="167" t="s">
        <v>3843</v>
      </c>
      <c r="C5" s="168"/>
      <c r="D5" s="168"/>
      <c r="E5" s="168"/>
      <c r="F5" s="169"/>
    </row>
    <row r="6" spans="1:22" x14ac:dyDescent="0.25">
      <c r="A6" s="1"/>
      <c r="B6" s="140"/>
      <c r="C6" s="141"/>
      <c r="D6" s="141"/>
      <c r="E6" s="141"/>
      <c r="F6" s="59"/>
    </row>
    <row r="7" spans="1:22" x14ac:dyDescent="0.25">
      <c r="A7" s="1"/>
      <c r="B7" s="140"/>
      <c r="C7" s="141"/>
      <c r="D7" s="141"/>
      <c r="E7" s="96" t="s">
        <v>3862</v>
      </c>
      <c r="F7" s="54"/>
    </row>
    <row r="8" spans="1:22" x14ac:dyDescent="0.25">
      <c r="A8" s="1"/>
      <c r="B8" s="55" t="s">
        <v>0</v>
      </c>
      <c r="C8" s="5"/>
      <c r="D8" s="141"/>
      <c r="E8" s="141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13341678.42</v>
      </c>
      <c r="F10" s="54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5">
      <c r="A12" s="1"/>
      <c r="B12" s="57" t="s">
        <v>583</v>
      </c>
      <c r="C12" s="4"/>
      <c r="D12" s="4"/>
      <c r="E12" s="129">
        <v>13485236.890000001</v>
      </c>
      <c r="F12" s="54"/>
    </row>
    <row r="13" spans="1:22" ht="19.5" customHeight="1" x14ac:dyDescent="0.25">
      <c r="A13" s="1"/>
      <c r="B13" s="57" t="s">
        <v>3846</v>
      </c>
      <c r="C13" s="4"/>
      <c r="D13" s="4"/>
      <c r="E13" s="129">
        <v>42786416.689999998</v>
      </c>
      <c r="F13" s="54"/>
    </row>
    <row r="14" spans="1:22" ht="22.5" customHeight="1" x14ac:dyDescent="0.25">
      <c r="A14" s="1"/>
      <c r="B14" s="57"/>
      <c r="C14" s="4"/>
      <c r="D14" s="4"/>
      <c r="E14" s="131">
        <f>SUM(E10:E13)</f>
        <v>69613332</v>
      </c>
      <c r="F14" s="54"/>
      <c r="G14" s="144"/>
    </row>
    <row r="15" spans="1:22" x14ac:dyDescent="0.25">
      <c r="A15" s="1"/>
      <c r="B15" s="56" t="s">
        <v>2</v>
      </c>
      <c r="C15" s="6"/>
      <c r="D15" s="6"/>
      <c r="E15" s="126"/>
      <c r="F15" s="54"/>
    </row>
    <row r="16" spans="1:22" ht="23.25" customHeight="1" x14ac:dyDescent="0.25">
      <c r="A16" s="1"/>
      <c r="B16" s="57" t="s">
        <v>571</v>
      </c>
      <c r="C16" s="4"/>
      <c r="D16" s="4"/>
      <c r="E16" s="151">
        <v>7422123.1500000004</v>
      </c>
      <c r="F16" s="54"/>
    </row>
    <row r="17" spans="1:7" x14ac:dyDescent="0.25">
      <c r="A17" s="1"/>
      <c r="B17" s="58"/>
      <c r="C17" s="1"/>
      <c r="D17" s="1"/>
      <c r="E17" s="150">
        <f>+E16</f>
        <v>7422123.1500000004</v>
      </c>
      <c r="F17" s="54"/>
      <c r="G17" s="145"/>
    </row>
    <row r="18" spans="1:7" x14ac:dyDescent="0.25">
      <c r="A18" s="1"/>
      <c r="B18" s="56" t="s">
        <v>3</v>
      </c>
      <c r="C18" s="6"/>
      <c r="D18" s="6"/>
      <c r="E18" s="126"/>
      <c r="F18" s="54"/>
    </row>
    <row r="19" spans="1:7" ht="12" customHeight="1" x14ac:dyDescent="0.25">
      <c r="A19" s="1"/>
      <c r="B19" s="57" t="s">
        <v>584</v>
      </c>
      <c r="C19" s="4"/>
      <c r="D19" s="4"/>
      <c r="E19" s="129">
        <v>2711308.8399999989</v>
      </c>
      <c r="F19" s="54"/>
    </row>
    <row r="20" spans="1:7" x14ac:dyDescent="0.25">
      <c r="A20" s="1"/>
      <c r="B20" s="57"/>
      <c r="C20" s="4"/>
      <c r="D20" s="4"/>
      <c r="E20" s="125"/>
      <c r="F20" s="54"/>
    </row>
    <row r="21" spans="1:7" ht="13.8" thickBot="1" x14ac:dyDescent="0.3">
      <c r="A21" s="1"/>
      <c r="B21" s="163" t="s">
        <v>572</v>
      </c>
      <c r="C21" s="164"/>
      <c r="D21" s="52" t="s">
        <v>570</v>
      </c>
      <c r="E21" s="128">
        <f>+E14+E17+E19</f>
        <v>79746763.99000001</v>
      </c>
      <c r="F21" s="124"/>
      <c r="G21" s="146"/>
    </row>
    <row r="22" spans="1:7" ht="13.2" customHeight="1" thickTop="1" x14ac:dyDescent="0.25">
      <c r="A22" s="1"/>
      <c r="B22" s="138"/>
      <c r="C22" s="139"/>
      <c r="D22" s="6"/>
      <c r="E22" s="126"/>
      <c r="F22" s="160"/>
    </row>
    <row r="23" spans="1:7" x14ac:dyDescent="0.25">
      <c r="A23" s="1"/>
      <c r="B23" s="55" t="s">
        <v>4</v>
      </c>
      <c r="C23" s="5"/>
      <c r="D23" s="141"/>
      <c r="E23" s="127"/>
      <c r="F23" s="54"/>
    </row>
    <row r="24" spans="1:7" x14ac:dyDescent="0.25">
      <c r="A24" s="1"/>
      <c r="B24" s="56" t="s">
        <v>5</v>
      </c>
      <c r="C24" s="6"/>
      <c r="D24" s="6"/>
      <c r="E24" s="126"/>
      <c r="F24" s="54"/>
    </row>
    <row r="25" spans="1:7" ht="20.25" customHeight="1" x14ac:dyDescent="0.25">
      <c r="A25" s="1"/>
      <c r="B25" s="57" t="s">
        <v>585</v>
      </c>
      <c r="C25" s="4"/>
      <c r="D25" s="4"/>
      <c r="E25" s="129">
        <v>51692596.890000001</v>
      </c>
      <c r="F25" s="54"/>
    </row>
    <row r="26" spans="1:7" ht="18.75" customHeight="1" x14ac:dyDescent="0.25">
      <c r="A26" s="1"/>
      <c r="B26" s="57" t="s">
        <v>6</v>
      </c>
      <c r="C26" s="4"/>
      <c r="D26" s="4"/>
      <c r="E26" s="136">
        <v>79460.149999999994</v>
      </c>
      <c r="F26" s="54"/>
    </row>
    <row r="27" spans="1:7" ht="12.75" customHeight="1" x14ac:dyDescent="0.25">
      <c r="A27" s="1"/>
      <c r="B27" s="58"/>
      <c r="C27" s="1"/>
      <c r="D27" s="1"/>
      <c r="E27" s="130">
        <f>+E25+E26</f>
        <v>51772057.039999999</v>
      </c>
      <c r="F27" s="54"/>
      <c r="G27" s="142"/>
    </row>
    <row r="28" spans="1:7" x14ac:dyDescent="0.25">
      <c r="A28" s="1"/>
      <c r="B28" s="56" t="s">
        <v>7</v>
      </c>
      <c r="C28" s="6"/>
      <c r="D28" s="6"/>
      <c r="E28" s="126"/>
      <c r="F28" s="54"/>
    </row>
    <row r="29" spans="1:7" x14ac:dyDescent="0.25">
      <c r="A29" s="1"/>
      <c r="B29" s="57" t="s">
        <v>8</v>
      </c>
      <c r="C29" s="4"/>
      <c r="D29" s="4"/>
      <c r="E29" s="129">
        <v>1814512.46</v>
      </c>
      <c r="F29" s="54"/>
    </row>
    <row r="30" spans="1:7" x14ac:dyDescent="0.25">
      <c r="A30" s="1"/>
      <c r="B30" s="57" t="s">
        <v>9</v>
      </c>
      <c r="C30" s="4"/>
      <c r="D30" s="4"/>
      <c r="E30" s="129">
        <v>581473.38</v>
      </c>
      <c r="F30" s="54"/>
    </row>
    <row r="31" spans="1:7" ht="22.95" customHeight="1" x14ac:dyDescent="0.25">
      <c r="A31" s="1"/>
      <c r="B31" s="57"/>
      <c r="C31" s="4"/>
      <c r="D31" s="4"/>
      <c r="E31" s="132">
        <f>+E29+E30</f>
        <v>2395985.84</v>
      </c>
      <c r="F31" s="54"/>
      <c r="G31" s="147"/>
    </row>
    <row r="32" spans="1:7" ht="13.95" customHeight="1" x14ac:dyDescent="0.25">
      <c r="A32" s="1"/>
      <c r="B32" s="57"/>
      <c r="C32" s="4"/>
      <c r="D32" s="4"/>
      <c r="E32" s="133"/>
      <c r="F32" s="54"/>
    </row>
    <row r="33" spans="1:7" ht="17.399999999999999" customHeight="1" x14ac:dyDescent="0.25">
      <c r="A33" s="1"/>
      <c r="B33" s="107" t="s">
        <v>573</v>
      </c>
      <c r="C33" s="106"/>
      <c r="D33" s="104"/>
      <c r="E33" s="134">
        <f>+E27+E31</f>
        <v>54168042.879999995</v>
      </c>
      <c r="F33" s="161"/>
      <c r="G33" s="148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25578721.109999999</v>
      </c>
      <c r="F34" s="54"/>
      <c r="G34" s="149"/>
    </row>
    <row r="35" spans="1:7" ht="21.6" customHeight="1" x14ac:dyDescent="0.25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5">
      <c r="A36" s="1"/>
      <c r="B36" s="103" t="s">
        <v>3853</v>
      </c>
      <c r="C36" s="106"/>
      <c r="D36" s="106"/>
      <c r="E36" s="136">
        <v>5245046.1099999985</v>
      </c>
      <c r="F36" s="54"/>
    </row>
    <row r="37" spans="1:7" x14ac:dyDescent="0.25">
      <c r="B37" s="57"/>
      <c r="C37" s="4"/>
      <c r="D37" s="4"/>
      <c r="E37" s="102"/>
      <c r="F37" s="54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79746763.989999995</v>
      </c>
      <c r="F38" s="54"/>
      <c r="G38" s="143"/>
    </row>
    <row r="39" spans="1:7" x14ac:dyDescent="0.25">
      <c r="B39" s="61"/>
      <c r="C39" s="62"/>
      <c r="E39" s="102">
        <f>+E21-E38</f>
        <v>0</v>
      </c>
      <c r="F39" s="13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paperSize="9" scale="64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22" zoomScaleNormal="100" workbookViewId="0">
      <selection activeCell="E36" sqref="E36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9.5546875" style="8" bestFit="1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73" t="s">
        <v>3858</v>
      </c>
      <c r="C2" s="174"/>
      <c r="D2" s="175"/>
    </row>
    <row r="3" spans="1:8" x14ac:dyDescent="0.25">
      <c r="A3" s="70"/>
      <c r="B3" s="176" t="s">
        <v>2686</v>
      </c>
      <c r="C3" s="177"/>
      <c r="D3" s="178"/>
    </row>
    <row r="4" spans="1:8" ht="12.75" customHeight="1" x14ac:dyDescent="0.25">
      <c r="A4" s="70"/>
      <c r="B4" s="176" t="s">
        <v>3863</v>
      </c>
      <c r="C4" s="177"/>
      <c r="D4" s="178"/>
    </row>
    <row r="5" spans="1:8" ht="12.75" customHeight="1" thickBot="1" x14ac:dyDescent="0.3">
      <c r="A5" s="70"/>
      <c r="B5" s="179" t="s">
        <v>3843</v>
      </c>
      <c r="C5" s="180"/>
      <c r="D5" s="181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+SUM(D9:D16)</f>
        <v>26383648.270000003</v>
      </c>
      <c r="F8" s="154"/>
      <c r="G8" s="155"/>
    </row>
    <row r="9" spans="1:8" x14ac:dyDescent="0.25">
      <c r="A9" s="70"/>
      <c r="B9" s="74" t="s">
        <v>2688</v>
      </c>
      <c r="C9" s="11"/>
      <c r="D9" s="86">
        <v>23372242.420000002</v>
      </c>
      <c r="F9" s="154"/>
    </row>
    <row r="10" spans="1:8" ht="15" customHeight="1" x14ac:dyDescent="0.25">
      <c r="A10" s="70"/>
      <c r="B10" s="74" t="s">
        <v>2689</v>
      </c>
      <c r="C10" s="11"/>
      <c r="D10" s="86">
        <v>353635.5</v>
      </c>
      <c r="F10" s="153"/>
    </row>
    <row r="11" spans="1:8" x14ac:dyDescent="0.25">
      <c r="A11" s="70"/>
      <c r="B11" s="74" t="s">
        <v>2690</v>
      </c>
      <c r="C11" s="11"/>
      <c r="D11" s="86">
        <v>542318.13</v>
      </c>
    </row>
    <row r="12" spans="1:8" x14ac:dyDescent="0.25">
      <c r="A12" s="70"/>
      <c r="B12" s="157" t="s">
        <v>3860</v>
      </c>
      <c r="C12" s="11"/>
      <c r="D12" s="86">
        <v>164287.67999999999</v>
      </c>
    </row>
    <row r="13" spans="1:8" x14ac:dyDescent="0.25">
      <c r="A13" s="70"/>
      <c r="B13" s="74" t="s">
        <v>2691</v>
      </c>
      <c r="C13" s="11"/>
      <c r="D13" s="86">
        <v>150</v>
      </c>
      <c r="E13" s="153"/>
      <c r="F13" s="153"/>
    </row>
    <row r="14" spans="1:8" x14ac:dyDescent="0.25">
      <c r="A14" s="70"/>
      <c r="B14" s="74" t="s">
        <v>2692</v>
      </c>
      <c r="C14" s="11"/>
      <c r="D14" s="86">
        <v>252935.71</v>
      </c>
    </row>
    <row r="15" spans="1:8" x14ac:dyDescent="0.25">
      <c r="A15" s="70"/>
      <c r="B15" s="74" t="s">
        <v>3842</v>
      </c>
      <c r="C15" s="11"/>
      <c r="D15" s="86">
        <v>0</v>
      </c>
      <c r="H15" s="8" t="s">
        <v>3859</v>
      </c>
    </row>
    <row r="16" spans="1:8" x14ac:dyDescent="0.25">
      <c r="A16" s="70"/>
      <c r="B16" s="74" t="s">
        <v>2693</v>
      </c>
      <c r="C16" s="11"/>
      <c r="D16" s="162">
        <v>1698078.83</v>
      </c>
      <c r="E16" s="154"/>
      <c r="F16" s="153"/>
    </row>
    <row r="17" spans="1:7" x14ac:dyDescent="0.25">
      <c r="A17" s="70"/>
      <c r="B17" s="75"/>
      <c r="C17" s="14"/>
      <c r="D17" s="87"/>
    </row>
    <row r="18" spans="1:7" x14ac:dyDescent="0.25">
      <c r="A18" s="70"/>
      <c r="B18" s="73" t="s">
        <v>2694</v>
      </c>
      <c r="C18" s="13"/>
      <c r="D18" s="97">
        <f>+D19+D20</f>
        <v>2624727.35</v>
      </c>
    </row>
    <row r="19" spans="1:7" x14ac:dyDescent="0.25">
      <c r="A19" s="70"/>
      <c r="B19" s="74" t="s">
        <v>2695</v>
      </c>
      <c r="C19" s="11"/>
      <c r="D19" s="86">
        <v>1853225.32</v>
      </c>
    </row>
    <row r="20" spans="1:7" ht="16.5" customHeight="1" x14ac:dyDescent="0.25">
      <c r="A20" s="70"/>
      <c r="B20" s="74" t="s">
        <v>2693</v>
      </c>
      <c r="C20" s="11"/>
      <c r="D20" s="86">
        <v>771502.03</v>
      </c>
    </row>
    <row r="21" spans="1:7" ht="19.95" customHeight="1" x14ac:dyDescent="0.25">
      <c r="A21" s="70"/>
      <c r="B21" s="74" t="s">
        <v>2696</v>
      </c>
      <c r="C21" s="13"/>
      <c r="D21" s="86">
        <v>3308754.44</v>
      </c>
    </row>
    <row r="22" spans="1:7" x14ac:dyDescent="0.25">
      <c r="A22" s="70"/>
      <c r="B22" s="73" t="s">
        <v>2698</v>
      </c>
      <c r="C22" s="13"/>
      <c r="D22" s="99">
        <f>+D8-D18-D21</f>
        <v>20450166.48</v>
      </c>
    </row>
    <row r="23" spans="1:7" x14ac:dyDescent="0.25">
      <c r="A23" s="70"/>
      <c r="B23" s="75"/>
      <c r="C23" s="14"/>
      <c r="D23" s="87"/>
    </row>
    <row r="24" spans="1:7" x14ac:dyDescent="0.25">
      <c r="A24" s="70"/>
      <c r="B24" s="73" t="s">
        <v>2699</v>
      </c>
      <c r="C24" s="13"/>
      <c r="D24" s="97">
        <f>+SUM(D25:D27)</f>
        <v>20924066.050000001</v>
      </c>
    </row>
    <row r="25" spans="1:7" ht="20.399999999999999" customHeight="1" x14ac:dyDescent="0.25">
      <c r="A25" s="70"/>
      <c r="B25" s="74" t="s">
        <v>2700</v>
      </c>
      <c r="C25" s="11"/>
      <c r="D25" s="86">
        <v>9966356.9000000004</v>
      </c>
    </row>
    <row r="26" spans="1:7" ht="18" customHeight="1" x14ac:dyDescent="0.25">
      <c r="A26" s="70"/>
      <c r="B26" s="74" t="s">
        <v>2701</v>
      </c>
      <c r="C26" s="11"/>
      <c r="D26" s="86">
        <v>9390055.8900000006</v>
      </c>
      <c r="E26" s="153"/>
    </row>
    <row r="27" spans="1:7" ht="15.6" customHeight="1" x14ac:dyDescent="0.25">
      <c r="A27" s="70"/>
      <c r="B27" s="74" t="s">
        <v>2702</v>
      </c>
      <c r="C27" s="11"/>
      <c r="D27" s="86">
        <v>1567653.26</v>
      </c>
      <c r="E27" s="153"/>
    </row>
    <row r="28" spans="1:7" x14ac:dyDescent="0.25">
      <c r="A28" s="70"/>
      <c r="B28" s="75"/>
      <c r="C28" s="14"/>
      <c r="D28" s="94"/>
    </row>
    <row r="29" spans="1:7" x14ac:dyDescent="0.25">
      <c r="A29" s="70"/>
      <c r="B29" s="73" t="s">
        <v>3844</v>
      </c>
      <c r="C29" s="13"/>
      <c r="D29" s="97">
        <f>+D22-D24</f>
        <v>-473899.5700000003</v>
      </c>
      <c r="F29" s="153"/>
      <c r="G29" s="153"/>
    </row>
    <row r="30" spans="1:7" ht="29.25" customHeight="1" x14ac:dyDescent="0.25">
      <c r="A30" s="70"/>
      <c r="B30" s="101" t="s">
        <v>3845</v>
      </c>
      <c r="C30" s="13"/>
      <c r="D30" s="137">
        <v>1969549.27</v>
      </c>
    </row>
    <row r="31" spans="1:7" ht="12.6" customHeight="1" x14ac:dyDescent="0.25">
      <c r="A31" s="70"/>
      <c r="B31" s="74"/>
      <c r="C31" s="13"/>
      <c r="D31" s="88"/>
    </row>
    <row r="32" spans="1:7" ht="27.6" customHeight="1" x14ac:dyDescent="0.25">
      <c r="A32" s="70"/>
      <c r="B32" s="73" t="s">
        <v>3851</v>
      </c>
      <c r="C32" s="13"/>
      <c r="D32" s="123">
        <f>+D29+D30</f>
        <v>1495649.6999999997</v>
      </c>
    </row>
    <row r="33" spans="1:6" ht="19.5" customHeight="1" x14ac:dyDescent="0.25">
      <c r="A33" s="70"/>
      <c r="B33" s="82" t="s">
        <v>2704</v>
      </c>
      <c r="C33" s="12"/>
      <c r="D33" s="100">
        <v>380827.07</v>
      </c>
      <c r="F33" s="153"/>
    </row>
    <row r="34" spans="1:6" ht="22.5" customHeight="1" x14ac:dyDescent="0.25">
      <c r="A34" s="70"/>
      <c r="B34" s="74" t="s">
        <v>3841</v>
      </c>
      <c r="C34" s="13"/>
      <c r="D34" s="114">
        <v>103597.42</v>
      </c>
      <c r="F34" s="156"/>
    </row>
    <row r="35" spans="1:6" ht="20.25" customHeight="1" x14ac:dyDescent="0.25">
      <c r="A35" s="70"/>
      <c r="B35" s="73" t="s">
        <v>3852</v>
      </c>
      <c r="C35" s="13"/>
      <c r="D35" s="98">
        <f>+D32-D33-D34</f>
        <v>1011225.2099999996</v>
      </c>
      <c r="E35" s="158"/>
    </row>
    <row r="36" spans="1:6" x14ac:dyDescent="0.25">
      <c r="A36" s="70"/>
      <c r="B36" s="75"/>
      <c r="C36" s="14"/>
      <c r="D36" s="111"/>
    </row>
    <row r="37" spans="1:6" x14ac:dyDescent="0.25">
      <c r="A37" s="70"/>
      <c r="B37" s="83"/>
      <c r="C37" s="76"/>
      <c r="D37" s="93"/>
    </row>
    <row r="38" spans="1:6" x14ac:dyDescent="0.25">
      <c r="A38" s="70"/>
      <c r="B38" s="70"/>
      <c r="D38" s="94"/>
    </row>
    <row r="39" spans="1:6" ht="19.5" customHeight="1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x14ac:dyDescent="0.25">
      <c r="A46" s="70"/>
      <c r="B46" s="70"/>
      <c r="D46" s="94"/>
    </row>
    <row r="47" spans="1:6" ht="13.8" thickBot="1" x14ac:dyDescent="0.3">
      <c r="A47" s="71"/>
      <c r="B47" s="71"/>
      <c r="C47" s="72"/>
      <c r="D47" s="95"/>
    </row>
    <row r="48" spans="1:6" x14ac:dyDescent="0.25">
      <c r="D48" s="113"/>
    </row>
    <row r="49" spans="4:20" x14ac:dyDescent="0.25">
      <c r="D49" s="113"/>
    </row>
    <row r="50" spans="4:20" x14ac:dyDescent="0.25">
      <c r="D50" s="159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3847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3850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2021-01-30T23:55:34Z</cp:lastPrinted>
  <dcterms:created xsi:type="dcterms:W3CDTF">2010-07-07T18:45:06Z</dcterms:created>
  <dcterms:modified xsi:type="dcterms:W3CDTF">2021-01-30T23:56:08Z</dcterms:modified>
</cp:coreProperties>
</file>