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20490" windowHeight="7035" tabRatio="714" activeTab="0"/>
  </bookViews>
  <sheets>
    <sheet name="Balance General" sheetId="1" r:id="rId1"/>
    <sheet name="Estado de Resultados" sheetId="2" r:id="rId2"/>
  </sheets>
  <definedNames>
    <definedName name="_xlnm.Print_Area" localSheetId="0">'Balance General'!$A$2:$L$56</definedName>
    <definedName name="_xlnm.Print_Area" localSheetId="1">'Estado de Resultados'!$A$2:$H$67</definedName>
  </definedNames>
  <calcPr fullCalcOnLoad="1"/>
</workbook>
</file>

<file path=xl/sharedStrings.xml><?xml version="1.0" encoding="utf-8"?>
<sst xmlns="http://schemas.openxmlformats.org/spreadsheetml/2006/main" count="76" uniqueCount="71">
  <si>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</si>
  <si>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</si>
  <si>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</si>
  <si>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</si>
  <si>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</si>
  <si>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</si>
  <si>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</si>
  <si>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</si>
  <si>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</si>
  <si>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</si>
  <si>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</si>
  <si>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</si>
  <si>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</si>
  <si>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</si>
  <si>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</si>
  <si>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>Intereses Corrientes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</si>
  <si>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</si>
  <si>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</si>
  <si>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</si>
  <si>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</si>
  <si>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</si>
  <si>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</si>
  <si>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</si>
  <si>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</si>
  <si>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</si>
  <si>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</si>
  <si>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</si>
  <si>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</si>
  <si>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>Gastos No Operativos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</si>
  <si>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</si>
  <si>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</si>
  <si>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</si>
  <si>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</si>
  <si>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</si>
  <si>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</si>
  <si>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</si>
  <si>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</si>
  <si>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</si>
  <si>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</si>
  <si>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</si>
  <si>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</si>
  <si>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</si>
  <si>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</si>
  <si>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</si>
  <si>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</si>
  <si>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</si>
  <si>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</si>
  <si>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</si>
  <si>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</si>
  <si>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</si>
  <si>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</si>
  <si>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Debito Fiscal - IVA</t>
  </si>
  <si>
    <t xml:space="preserve">OPTIMA SERVICIOS FINANCIEROS, SOCIEDAD ANÓNIMA DE CAPITAL VARIABLE </t>
  </si>
  <si>
    <t>Ingresos por colectores</t>
  </si>
  <si>
    <t>Otros ingresos</t>
  </si>
  <si>
    <t>Cartera de créditos - Corto Plazo</t>
  </si>
  <si>
    <t>Cartera de créditos - Largo Plazo</t>
  </si>
  <si>
    <t>Préstamos por arrendamiento - Largo Plazo</t>
  </si>
  <si>
    <t>Préstamos por arrendamiento</t>
  </si>
  <si>
    <t>Préstamos a Corto Plazo</t>
  </si>
  <si>
    <t xml:space="preserve">Préstamos por pagar a Largo Plazo </t>
  </si>
  <si>
    <t>Impuesto Sobre la Renta por Pagar</t>
  </si>
  <si>
    <t>Deuda Subordinada</t>
  </si>
  <si>
    <t>(Cifras expresadas en dólares de los Estados Unidos de América)</t>
  </si>
  <si>
    <t xml:space="preserve">INGRESOS DE NO OPERACIÓN </t>
  </si>
  <si>
    <t xml:space="preserve">Otros </t>
  </si>
  <si>
    <t>Acreedores varios</t>
  </si>
  <si>
    <t>Utilidad después de Impuesto Sobre la Renta</t>
  </si>
  <si>
    <t>Impuesto de Contribución Especial Seguridad Ciudadana</t>
  </si>
  <si>
    <t>BALANCE GENERAL AL 30 DE NOVIEMBRE 2020</t>
  </si>
  <si>
    <t>ESTADO DE RESULTADOS  DEL 01 DE ENERO AL 30 DE NOVIEMBRE 2020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</si>
</sst>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22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24"/>
      <color indexed="9"/>
      <name val="Arial"/>
      <family val="2"/>
    </font>
    <font>
      <b/>
      <sz val="24"/>
      <color indexed="9"/>
      <name val="Arial"/>
      <family val="2"/>
    </font>
    <font>
      <b/>
      <sz val="12"/>
      <color indexed="8"/>
      <name val="Arial"/>
      <family val="2"/>
    </font>
    <font>
      <sz val="24"/>
      <color indexed="10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sz val="24"/>
      <color theme="0"/>
      <name val="Arial"/>
      <family val="2"/>
    </font>
    <font>
      <b/>
      <sz val="24"/>
      <color theme="0"/>
      <name val="Arial"/>
      <family val="2"/>
    </font>
    <font>
      <b/>
      <sz val="12"/>
      <color theme="1"/>
      <name val="Arial"/>
      <family val="2"/>
    </font>
    <font>
      <sz val="24"/>
      <color rgb="FFFF0000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51" fillId="0" borderId="0" xfId="0" applyFont="1" applyAlignment="1">
      <alignment/>
    </xf>
    <xf numFmtId="172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4" fontId="51" fillId="0" borderId="0" xfId="0" applyNumberFormat="1" applyFont="1" applyAlignment="1">
      <alignment/>
    </xf>
    <xf numFmtId="170" fontId="4" fillId="33" borderId="0" xfId="49" applyFont="1" applyFill="1" applyBorder="1" applyAlignment="1">
      <alignment/>
    </xf>
    <xf numFmtId="170" fontId="4" fillId="33" borderId="10" xfId="49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1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1" fillId="33" borderId="0" xfId="49" applyFont="1" applyFill="1" applyAlignment="1">
      <alignment/>
    </xf>
    <xf numFmtId="170" fontId="51" fillId="33" borderId="0" xfId="0" applyNumberFormat="1" applyFont="1" applyFill="1" applyAlignment="1">
      <alignment/>
    </xf>
    <xf numFmtId="170" fontId="51" fillId="33" borderId="10" xfId="49" applyFont="1" applyFill="1" applyBorder="1" applyAlignment="1">
      <alignment/>
    </xf>
    <xf numFmtId="171" fontId="51" fillId="33" borderId="0" xfId="47" applyFont="1" applyFill="1" applyAlignment="1">
      <alignment/>
    </xf>
    <xf numFmtId="167" fontId="51" fillId="33" borderId="0" xfId="0" applyNumberFormat="1" applyFont="1" applyFill="1" applyAlignment="1">
      <alignment/>
    </xf>
    <xf numFmtId="172" fontId="51" fillId="33" borderId="0" xfId="0" applyNumberFormat="1" applyFont="1" applyFill="1" applyAlignment="1">
      <alignment/>
    </xf>
    <xf numFmtId="170" fontId="51" fillId="33" borderId="0" xfId="49" applyFont="1" applyFill="1" applyBorder="1" applyAlignment="1">
      <alignment/>
    </xf>
    <xf numFmtId="171" fontId="51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171" fontId="51" fillId="33" borderId="0" xfId="47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Alignment="1">
      <alignment horizontal="centerContinuous"/>
    </xf>
    <xf numFmtId="0" fontId="8" fillId="33" borderId="0" xfId="0" applyFont="1" applyFill="1" applyAlignment="1">
      <alignment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2" fontId="9" fillId="0" borderId="0" xfId="0" applyNumberFormat="1" applyFont="1" applyAlignment="1">
      <alignment horizontal="left"/>
    </xf>
    <xf numFmtId="172" fontId="8" fillId="33" borderId="0" xfId="0" applyNumberFormat="1" applyFont="1" applyFill="1" applyAlignment="1">
      <alignment/>
    </xf>
    <xf numFmtId="170" fontId="8" fillId="33" borderId="0" xfId="49" applyNumberFormat="1" applyFont="1" applyFill="1" applyAlignment="1">
      <alignment/>
    </xf>
    <xf numFmtId="2" fontId="9" fillId="33" borderId="0" xfId="0" applyNumberFormat="1" applyFont="1" applyFill="1" applyAlignment="1">
      <alignment horizontal="left"/>
    </xf>
    <xf numFmtId="4" fontId="8" fillId="33" borderId="0" xfId="0" applyNumberFormat="1" applyFont="1" applyFill="1" applyAlignment="1">
      <alignment/>
    </xf>
    <xf numFmtId="170" fontId="8" fillId="33" borderId="0" xfId="49" applyFont="1" applyFill="1" applyAlignment="1">
      <alignment/>
    </xf>
    <xf numFmtId="2" fontId="8" fillId="0" borderId="0" xfId="0" applyNumberFormat="1" applyFont="1" applyAlignment="1">
      <alignment horizontal="left"/>
    </xf>
    <xf numFmtId="0" fontId="52" fillId="0" borderId="0" xfId="0" applyFont="1" applyAlignment="1">
      <alignment/>
    </xf>
    <xf numFmtId="170" fontId="52" fillId="33" borderId="0" xfId="49" applyFont="1" applyFill="1" applyAlignment="1">
      <alignment/>
    </xf>
    <xf numFmtId="170" fontId="8" fillId="33" borderId="0" xfId="49" applyFont="1" applyFill="1" applyBorder="1" applyAlignment="1">
      <alignment/>
    </xf>
    <xf numFmtId="2" fontId="8" fillId="33" borderId="0" xfId="0" applyNumberFormat="1" applyFont="1" applyFill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52" fillId="0" borderId="0" xfId="0" applyFont="1" applyBorder="1" applyAlignment="1">
      <alignment/>
    </xf>
    <xf numFmtId="0" fontId="8" fillId="0" borderId="0" xfId="0" applyFont="1" applyAlignment="1">
      <alignment/>
    </xf>
    <xf numFmtId="0" fontId="52" fillId="33" borderId="0" xfId="0" applyFont="1" applyFill="1" applyBorder="1" applyAlignment="1">
      <alignment/>
    </xf>
    <xf numFmtId="170" fontId="52" fillId="33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70" fontId="7" fillId="33" borderId="11" xfId="49" applyFont="1" applyFill="1" applyBorder="1" applyAlignment="1">
      <alignment/>
    </xf>
    <xf numFmtId="170" fontId="7" fillId="33" borderId="0" xfId="49" applyFont="1" applyFill="1" applyAlignment="1">
      <alignment/>
    </xf>
    <xf numFmtId="171" fontId="8" fillId="33" borderId="0" xfId="47" applyFont="1" applyFill="1" applyAlignment="1">
      <alignment/>
    </xf>
    <xf numFmtId="170" fontId="7" fillId="33" borderId="0" xfId="49" applyFont="1" applyFill="1" applyAlignment="1">
      <alignment horizontal="center"/>
    </xf>
    <xf numFmtId="0" fontId="53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" fontId="5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2" fontId="54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2" fontId="55" fillId="33" borderId="0" xfId="0" applyNumberFormat="1" applyFont="1" applyFill="1" applyAlignment="1">
      <alignment/>
    </xf>
    <xf numFmtId="170" fontId="8" fillId="0" borderId="0" xfId="49" applyFont="1" applyFill="1" applyAlignment="1">
      <alignment/>
    </xf>
    <xf numFmtId="170" fontId="52" fillId="0" borderId="0" xfId="49" applyFont="1" applyFill="1" applyAlignment="1">
      <alignment/>
    </xf>
    <xf numFmtId="170" fontId="8" fillId="0" borderId="0" xfId="49" applyFont="1" applyFill="1" applyBorder="1" applyAlignment="1">
      <alignment/>
    </xf>
    <xf numFmtId="170" fontId="8" fillId="0" borderId="10" xfId="49" applyFont="1" applyFill="1" applyBorder="1" applyAlignment="1">
      <alignment/>
    </xf>
    <xf numFmtId="170" fontId="52" fillId="0" borderId="0" xfId="49" applyFont="1" applyFill="1" applyBorder="1" applyAlignment="1">
      <alignment/>
    </xf>
    <xf numFmtId="2" fontId="7" fillId="0" borderId="0" xfId="0" applyNumberFormat="1" applyFont="1" applyAlignment="1">
      <alignment horizontal="left"/>
    </xf>
    <xf numFmtId="170" fontId="2" fillId="33" borderId="0" xfId="49" applyFont="1" applyFill="1" applyAlignment="1">
      <alignment/>
    </xf>
    <xf numFmtId="170" fontId="2" fillId="33" borderId="0" xfId="49" applyFont="1" applyFill="1" applyAlignment="1">
      <alignment/>
    </xf>
    <xf numFmtId="170" fontId="4" fillId="33" borderId="0" xfId="49" applyFont="1" applyFill="1" applyAlignment="1">
      <alignment/>
    </xf>
    <xf numFmtId="170" fontId="4" fillId="33" borderId="0" xfId="49" applyFont="1" applyFill="1" applyBorder="1" applyAlignment="1">
      <alignment/>
    </xf>
    <xf numFmtId="170" fontId="55" fillId="33" borderId="0" xfId="49" applyFont="1" applyFill="1" applyAlignment="1">
      <alignment/>
    </xf>
    <xf numFmtId="44" fontId="52" fillId="33" borderId="0" xfId="0" applyNumberFormat="1" applyFont="1" applyFill="1" applyAlignment="1">
      <alignment/>
    </xf>
    <xf numFmtId="44" fontId="52" fillId="33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170" fontId="52" fillId="33" borderId="0" xfId="49" applyNumberFormat="1" applyFont="1" applyFill="1" applyAlignment="1">
      <alignment/>
    </xf>
    <xf numFmtId="170" fontId="2" fillId="33" borderId="10" xfId="49" applyNumberFormat="1" applyFont="1" applyFill="1" applyBorder="1" applyAlignment="1">
      <alignment/>
    </xf>
    <xf numFmtId="185" fontId="8" fillId="33" borderId="0" xfId="0" applyNumberFormat="1" applyFont="1" applyFill="1" applyAlignment="1">
      <alignment/>
    </xf>
    <xf numFmtId="170" fontId="8" fillId="0" borderId="10" xfId="49" applyNumberFormat="1" applyFont="1" applyFill="1" applyBorder="1" applyAlignment="1">
      <alignment/>
    </xf>
    <xf numFmtId="185" fontId="52" fillId="33" borderId="0" xfId="0" applyNumberFormat="1" applyFont="1" applyFill="1" applyAlignment="1">
      <alignment/>
    </xf>
    <xf numFmtId="170" fontId="2" fillId="33" borderId="10" xfId="49" applyFont="1" applyFill="1" applyBorder="1" applyAlignment="1">
      <alignment/>
    </xf>
    <xf numFmtId="0" fontId="57" fillId="33" borderId="0" xfId="0" applyFont="1" applyFill="1" applyAlignment="1">
      <alignment/>
    </xf>
    <xf numFmtId="2" fontId="7" fillId="0" borderId="0" xfId="0" applyNumberFormat="1" applyFont="1" applyBorder="1" applyAlignment="1">
      <alignment horizontal="centerContinuous"/>
    </xf>
    <xf numFmtId="2" fontId="8" fillId="0" borderId="0" xfId="0" applyNumberFormat="1" applyFont="1" applyBorder="1" applyAlignment="1">
      <alignment horizontal="centerContinuous"/>
    </xf>
    <xf numFmtId="2" fontId="8" fillId="33" borderId="0" xfId="0" applyNumberFormat="1" applyFont="1" applyFill="1" applyBorder="1" applyAlignment="1">
      <alignment horizontal="centerContinuous"/>
    </xf>
    <xf numFmtId="0" fontId="8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2" fontId="7" fillId="33" borderId="0" xfId="0" applyNumberFormat="1" applyFont="1" applyFill="1" applyBorder="1" applyAlignment="1">
      <alignment/>
    </xf>
    <xf numFmtId="170" fontId="58" fillId="33" borderId="0" xfId="49" applyFont="1" applyFill="1" applyBorder="1" applyAlignment="1">
      <alignment horizontal="left" wrapText="1"/>
    </xf>
    <xf numFmtId="196" fontId="52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170" fontId="51" fillId="33" borderId="0" xfId="51" applyFont="1" applyFill="1" applyAlignment="1">
      <alignment/>
    </xf>
    <xf numFmtId="0" fontId="55" fillId="33" borderId="0" xfId="0" applyFont="1" applyFill="1" applyAlignment="1">
      <alignment/>
    </xf>
    <xf numFmtId="170" fontId="2" fillId="33" borderId="0" xfId="51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0" xfId="51" applyFont="1" applyFill="1" applyAlignment="1">
      <alignment/>
    </xf>
    <xf numFmtId="170" fontId="4" fillId="0" borderId="0" xfId="51" applyFont="1" applyFill="1" applyAlignment="1">
      <alignment horizontal="center"/>
    </xf>
    <xf numFmtId="170" fontId="2" fillId="33" borderId="0" xfId="49" applyFont="1" applyFill="1" applyBorder="1" applyAlignment="1">
      <alignment/>
    </xf>
    <xf numFmtId="170" fontId="2" fillId="33" borderId="12" xfId="51" applyFont="1" applyFill="1" applyBorder="1" applyAlignment="1">
      <alignment/>
    </xf>
    <xf numFmtId="0" fontId="10" fillId="0" borderId="0" xfId="0" applyFont="1" applyAlignment="1">
      <alignment/>
    </xf>
    <xf numFmtId="44" fontId="51" fillId="33" borderId="0" xfId="0" applyNumberFormat="1" applyFont="1" applyFill="1" applyAlignment="1">
      <alignment/>
    </xf>
    <xf numFmtId="44" fontId="0" fillId="0" borderId="0" xfId="0" applyNumberFormat="1" applyAlignment="1">
      <alignment/>
    </xf>
    <xf numFmtId="170" fontId="52" fillId="0" borderId="0" xfId="49" applyFont="1" applyAlignment="1">
      <alignment/>
    </xf>
    <xf numFmtId="199" fontId="8" fillId="33" borderId="0" xfId="49" applyNumberFormat="1" applyFont="1" applyFill="1" applyAlignment="1">
      <alignment/>
    </xf>
    <xf numFmtId="183" fontId="8" fillId="0" borderId="0" xfId="49" applyNumberFormat="1" applyFont="1" applyFill="1" applyBorder="1" applyAlignment="1">
      <alignment/>
    </xf>
    <xf numFmtId="183" fontId="52" fillId="33" borderId="0" xfId="0" applyNumberFormat="1" applyFont="1" applyFill="1" applyAlignment="1">
      <alignment/>
    </xf>
    <xf numFmtId="183" fontId="5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33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16.emf" /><Relationship Id="rId5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Relationship Id="rId3" Type="http://schemas.openxmlformats.org/officeDocument/2006/relationships/image" Target="../media/image23.emf" /><Relationship Id="rId4" Type="http://schemas.openxmlformats.org/officeDocument/2006/relationships/image" Target="../media/image20.emf" /><Relationship Id="rId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3800475</xdr:colOff>
      <xdr:row>46</xdr:row>
      <xdr:rowOff>171450</xdr:rowOff>
    </xdr:from>
    <xdr:to>
      <xdr:col>9</xdr:col>
      <xdr:colOff>1409700</xdr:colOff>
      <xdr:row>54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5295900" y="19497675"/>
          <a:ext cx="16773525" cy="2857500"/>
          <a:chOff x="5300663" y="19483388"/>
          <a:chExt cx="16754459" cy="3219449"/>
        </a:xfrm>
        <a:solidFill>
          <a:srgbClr val="FFFFFF"/>
        </a:solidFill>
      </xdr:grpSpPr>
      <xdr:grpSp>
        <xdr:nvGrpSpPr>
          <xdr:cNvPr id="2" name="Grupo 12"/>
          <xdr:cNvGrpSpPr>
            <a:grpSpLocks/>
          </xdr:cNvGrpSpPr>
        </xdr:nvGrpSpPr>
        <xdr:grpSpPr>
          <a:xfrm>
            <a:off x="5300663" y="19483388"/>
            <a:ext cx="16649744" cy="3190474"/>
            <a:chOff x="8676409" y="3359727"/>
            <a:chExt cx="16661825" cy="3464172"/>
          </a:xfrm>
          <a:solidFill>
            <a:srgbClr val="FFFFFF"/>
          </a:solidFill>
        </xdr:grpSpPr>
        <xdr:pic>
          <xdr:nvPicPr>
            <xdr:cNvPr id="3" name="Imagen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676409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1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27045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1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8676409" y="6028872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Imagen 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548173" y="21550274"/>
            <a:ext cx="4506949" cy="11525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428625</xdr:colOff>
      <xdr:row>2</xdr:row>
      <xdr:rowOff>76200</xdr:rowOff>
    </xdr:from>
    <xdr:to>
      <xdr:col>7</xdr:col>
      <xdr:colOff>2114550</xdr:colOff>
      <xdr:row>2</xdr:row>
      <xdr:rowOff>1647825</xdr:rowOff>
    </xdr:to>
    <xdr:pic>
      <xdr:nvPicPr>
        <xdr:cNvPr id="7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11125200" y="1247775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57</xdr:row>
      <xdr:rowOff>47625</xdr:rowOff>
    </xdr:from>
    <xdr:to>
      <xdr:col>7</xdr:col>
      <xdr:colOff>542925</xdr:colOff>
      <xdr:row>66</xdr:row>
      <xdr:rowOff>9525</xdr:rowOff>
    </xdr:to>
    <xdr:grpSp>
      <xdr:nvGrpSpPr>
        <xdr:cNvPr id="1" name="Grupo 7"/>
        <xdr:cNvGrpSpPr>
          <a:grpSpLocks/>
        </xdr:cNvGrpSpPr>
      </xdr:nvGrpSpPr>
      <xdr:grpSpPr>
        <a:xfrm>
          <a:off x="847725" y="11658600"/>
          <a:ext cx="6305550" cy="1676400"/>
          <a:chOff x="762000" y="1821656"/>
          <a:chExt cx="6665649" cy="1676395"/>
        </a:xfrm>
        <a:solidFill>
          <a:srgbClr val="FFFFFF"/>
        </a:solidFill>
      </xdr:grpSpPr>
      <xdr:pic>
        <xdr:nvPicPr>
          <xdr:cNvPr id="2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0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978023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62000" y="3083562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752475</xdr:colOff>
      <xdr:row>62</xdr:row>
      <xdr:rowOff>171450</xdr:rowOff>
    </xdr:from>
    <xdr:to>
      <xdr:col>7</xdr:col>
      <xdr:colOff>523875</xdr:colOff>
      <xdr:row>66</xdr:row>
      <xdr:rowOff>19050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72025" y="12734925"/>
          <a:ext cx="2362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2609850</xdr:colOff>
      <xdr:row>2</xdr:row>
      <xdr:rowOff>95250</xdr:rowOff>
    </xdr:from>
    <xdr:to>
      <xdr:col>3</xdr:col>
      <xdr:colOff>1038225</xdr:colOff>
      <xdr:row>4</xdr:row>
      <xdr:rowOff>114300</xdr:rowOff>
    </xdr:to>
    <xdr:pic>
      <xdr:nvPicPr>
        <xdr:cNvPr id="6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2981325" y="438150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R53"/>
  <sheetViews>
    <sheetView showGridLines="0" tabSelected="1" zoomScale="40" zoomScaleNormal="40" zoomScalePageLayoutView="0" workbookViewId="0" topLeftCell="A1">
      <selection activeCell="B2" sqref="B2:L2"/>
    </sheetView>
  </sheetViews>
  <sheetFormatPr defaultColWidth="11.421875" defaultRowHeight="15"/>
  <cols>
    <col min="1" max="1" width="22.421875" style="1" customWidth="1"/>
    <col min="2" max="2" width="93.28125" style="47" customWidth="1"/>
    <col min="3" max="3" width="3.28125" style="47" customWidth="1"/>
    <col min="4" max="4" width="38.28125" style="37" customWidth="1"/>
    <col min="5" max="5" width="3.140625" style="37" customWidth="1"/>
    <col min="6" max="6" width="38.28125" style="37" customWidth="1"/>
    <col min="7" max="7" width="14.57421875" style="37" customWidth="1"/>
    <col min="8" max="8" width="93.28125" style="37" customWidth="1"/>
    <col min="9" max="9" width="3.28125" style="37" customWidth="1"/>
    <col min="10" max="10" width="39.00390625" style="37" customWidth="1"/>
    <col min="11" max="11" width="3.28125" style="37" customWidth="1"/>
    <col min="12" max="12" width="38.28125" style="37" customWidth="1"/>
    <col min="13" max="13" width="41.8515625" style="1" customWidth="1"/>
    <col min="14" max="15" width="38.28125" style="1" customWidth="1"/>
    <col min="16" max="16384" width="11.421875" style="1" customWidth="1"/>
  </cols>
  <sheetData>
    <row r="1" ht="58.5" customHeight="1"/>
    <row r="2" spans="2:12" ht="33.75" customHeight="1">
      <c r="B2" s="122" t="s">
        <v>52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2:12" ht="135" customHeight="1"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</row>
    <row r="4" spans="2:12" ht="30">
      <c r="B4" s="123" t="s">
        <v>69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2:12" ht="30">
      <c r="B5" s="122" t="s">
        <v>63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2:12" ht="30">
      <c r="B6" s="100"/>
      <c r="C6" s="100"/>
      <c r="D6" s="101"/>
      <c r="E6" s="101"/>
      <c r="F6" s="101"/>
      <c r="G6" s="101"/>
      <c r="H6" s="101"/>
      <c r="I6" s="101"/>
      <c r="J6" s="101"/>
      <c r="K6" s="101"/>
      <c r="L6" s="101"/>
    </row>
    <row r="7" spans="2:12" ht="30">
      <c r="B7" s="100"/>
      <c r="C7" s="100"/>
      <c r="D7" s="101"/>
      <c r="E7" s="101"/>
      <c r="F7" s="101"/>
      <c r="G7" s="101"/>
      <c r="H7" s="101"/>
      <c r="I7" s="101"/>
      <c r="J7" s="101"/>
      <c r="K7" s="101"/>
      <c r="L7" s="101"/>
    </row>
    <row r="8" spans="2:12" ht="30">
      <c r="B8" s="95"/>
      <c r="C8" s="96"/>
      <c r="D8" s="97"/>
      <c r="E8" s="97"/>
      <c r="F8" s="97"/>
      <c r="G8" s="98"/>
      <c r="H8" s="97"/>
      <c r="I8" s="97"/>
      <c r="J8" s="99"/>
      <c r="K8" s="97"/>
      <c r="L8" s="97"/>
    </row>
    <row r="9" spans="2:12" ht="30">
      <c r="B9" s="124" t="s">
        <v>3</v>
      </c>
      <c r="C9" s="124"/>
      <c r="D9" s="124"/>
      <c r="E9" s="124"/>
      <c r="F9" s="124"/>
      <c r="G9" s="125" t="s">
        <v>4</v>
      </c>
      <c r="H9" s="125"/>
      <c r="I9" s="125"/>
      <c r="J9" s="125"/>
      <c r="K9" s="125"/>
      <c r="L9" s="125"/>
    </row>
    <row r="10" spans="2:12" ht="30">
      <c r="B10" s="35"/>
      <c r="C10" s="35"/>
      <c r="D10" s="36"/>
      <c r="E10" s="36"/>
      <c r="G10" s="33"/>
      <c r="H10" s="38"/>
      <c r="I10" s="38"/>
      <c r="J10" s="39"/>
      <c r="K10" s="39"/>
      <c r="L10" s="39"/>
    </row>
    <row r="11" spans="2:12" ht="30">
      <c r="B11" s="40" t="s">
        <v>10</v>
      </c>
      <c r="C11" s="35"/>
      <c r="D11" s="41"/>
      <c r="E11" s="41"/>
      <c r="F11" s="42">
        <f>SUM(D13:D20)</f>
        <v>28923360.07290637</v>
      </c>
      <c r="G11" s="41"/>
      <c r="H11" s="43" t="s">
        <v>11</v>
      </c>
      <c r="I11" s="44"/>
      <c r="J11" s="41"/>
      <c r="K11" s="41"/>
      <c r="L11" s="45">
        <f>SUM(J12:J20)</f>
        <v>33782219.945726186</v>
      </c>
    </row>
    <row r="12" spans="2:15" ht="30">
      <c r="B12" s="32"/>
      <c r="C12" s="35"/>
      <c r="D12" s="41"/>
      <c r="E12" s="41"/>
      <c r="F12" s="45"/>
      <c r="G12" s="76"/>
      <c r="H12" s="36" t="s">
        <v>59</v>
      </c>
      <c r="I12" s="36"/>
      <c r="J12" s="76">
        <v>27916177.81269276</v>
      </c>
      <c r="K12" s="39"/>
      <c r="L12" s="49"/>
      <c r="M12" s="85"/>
      <c r="N12" s="119"/>
      <c r="O12" s="119"/>
    </row>
    <row r="13" spans="2:15" ht="30">
      <c r="B13" s="35" t="s">
        <v>34</v>
      </c>
      <c r="C13" s="35"/>
      <c r="D13" s="76">
        <v>4652499.45</v>
      </c>
      <c r="E13" s="41"/>
      <c r="F13" s="45"/>
      <c r="G13" s="76"/>
      <c r="H13" s="37" t="s">
        <v>50</v>
      </c>
      <c r="J13" s="76">
        <v>3504872.95</v>
      </c>
      <c r="L13" s="49"/>
      <c r="M13" s="85"/>
      <c r="N13" s="119"/>
      <c r="O13" s="119"/>
    </row>
    <row r="14" spans="2:15" ht="30">
      <c r="B14" s="46" t="s">
        <v>55</v>
      </c>
      <c r="D14" s="75">
        <v>23059541.93290637</v>
      </c>
      <c r="E14" s="41"/>
      <c r="F14" s="48"/>
      <c r="G14" s="75"/>
      <c r="H14" s="36" t="s">
        <v>43</v>
      </c>
      <c r="I14" s="36"/>
      <c r="J14" s="76">
        <v>1579469.5</v>
      </c>
      <c r="K14" s="39"/>
      <c r="L14" s="48"/>
      <c r="M14" s="37"/>
      <c r="N14" s="119"/>
      <c r="O14" s="119"/>
    </row>
    <row r="15" spans="2:15" ht="30">
      <c r="B15" s="46" t="s">
        <v>35</v>
      </c>
      <c r="D15" s="76">
        <v>-1994468.46</v>
      </c>
      <c r="F15" s="48"/>
      <c r="G15" s="76"/>
      <c r="H15" s="37" t="s">
        <v>66</v>
      </c>
      <c r="J15" s="76">
        <v>88232.06</v>
      </c>
      <c r="K15" s="39"/>
      <c r="L15" s="49"/>
      <c r="M15" s="37"/>
      <c r="N15" s="119"/>
      <c r="O15" s="119"/>
    </row>
    <row r="16" spans="2:15" ht="31.5">
      <c r="B16" s="46" t="s">
        <v>36</v>
      </c>
      <c r="C16" s="35"/>
      <c r="D16" s="76">
        <v>1024373.38</v>
      </c>
      <c r="F16" s="102"/>
      <c r="G16" s="76"/>
      <c r="H16" s="36" t="s">
        <v>44</v>
      </c>
      <c r="I16" s="38"/>
      <c r="J16" s="76">
        <v>64287.08</v>
      </c>
      <c r="K16" s="39"/>
      <c r="L16" s="49"/>
      <c r="M16" s="37"/>
      <c r="N16" s="119"/>
      <c r="O16" s="119"/>
    </row>
    <row r="17" spans="2:15" ht="31.5">
      <c r="B17" s="47" t="s">
        <v>37</v>
      </c>
      <c r="C17" s="35"/>
      <c r="D17" s="76">
        <v>1392738.84</v>
      </c>
      <c r="F17" s="102"/>
      <c r="G17" s="76"/>
      <c r="H17" s="47" t="s">
        <v>61</v>
      </c>
      <c r="J17" s="76">
        <v>311116.13</v>
      </c>
      <c r="K17" s="39"/>
      <c r="L17" s="49"/>
      <c r="M17" s="37"/>
      <c r="N17" s="119"/>
      <c r="O17" s="119"/>
    </row>
    <row r="18" spans="2:15" ht="30">
      <c r="B18" s="35" t="s">
        <v>38</v>
      </c>
      <c r="C18" s="35"/>
      <c r="D18" s="76">
        <v>583846.53</v>
      </c>
      <c r="E18" s="41"/>
      <c r="F18" s="45"/>
      <c r="G18" s="76"/>
      <c r="H18" s="37" t="s">
        <v>68</v>
      </c>
      <c r="J18" s="76">
        <v>35729.63</v>
      </c>
      <c r="K18" s="39"/>
      <c r="L18" s="49"/>
      <c r="M18" s="37"/>
      <c r="N18" s="120"/>
      <c r="O18" s="119"/>
    </row>
    <row r="19" spans="2:15" ht="30">
      <c r="B19" s="35" t="s">
        <v>49</v>
      </c>
      <c r="C19" s="35"/>
      <c r="D19" s="76">
        <v>171578.46</v>
      </c>
      <c r="E19" s="41"/>
      <c r="F19" s="45"/>
      <c r="G19" s="76"/>
      <c r="H19" s="50" t="s">
        <v>51</v>
      </c>
      <c r="I19" s="38"/>
      <c r="J19" s="76">
        <v>118259.05</v>
      </c>
      <c r="L19" s="117"/>
      <c r="M19" s="37"/>
      <c r="N19" s="119"/>
      <c r="O19" s="119"/>
    </row>
    <row r="20" spans="2:15" ht="30">
      <c r="B20" s="51" t="s">
        <v>21</v>
      </c>
      <c r="C20" s="52"/>
      <c r="D20" s="77">
        <v>33249.94</v>
      </c>
      <c r="E20" s="41"/>
      <c r="F20" s="48"/>
      <c r="G20" s="76"/>
      <c r="H20" s="47" t="s">
        <v>58</v>
      </c>
      <c r="J20" s="77">
        <v>164075.7330334363</v>
      </c>
      <c r="L20" s="48"/>
      <c r="M20" s="37"/>
      <c r="N20" s="119"/>
      <c r="O20" s="119"/>
    </row>
    <row r="21" spans="2:15" ht="30">
      <c r="B21" s="51"/>
      <c r="C21" s="52"/>
      <c r="D21" s="76"/>
      <c r="E21" s="41"/>
      <c r="F21" s="48"/>
      <c r="G21" s="76"/>
      <c r="H21" s="50"/>
      <c r="J21" s="56"/>
      <c r="M21" s="2"/>
      <c r="N21" s="119"/>
      <c r="O21" s="119"/>
    </row>
    <row r="22" spans="5:15" ht="30">
      <c r="E22" s="41"/>
      <c r="G22" s="76"/>
      <c r="H22" s="47"/>
      <c r="J22" s="56"/>
      <c r="M22" s="2"/>
      <c r="N22" s="121"/>
      <c r="O22" s="121"/>
    </row>
    <row r="23" spans="2:14" ht="30">
      <c r="B23" s="40" t="s">
        <v>5</v>
      </c>
      <c r="C23" s="35"/>
      <c r="D23" s="41"/>
      <c r="F23" s="45">
        <f>SUM(D24:D30)</f>
        <v>29462633.257093627</v>
      </c>
      <c r="H23" s="43" t="s">
        <v>5</v>
      </c>
      <c r="J23" s="56"/>
      <c r="L23" s="49">
        <f>SUM(J24:J27)</f>
        <v>17122604.114273798</v>
      </c>
      <c r="M23" s="2"/>
      <c r="N23" s="76"/>
    </row>
    <row r="24" spans="2:14" ht="30">
      <c r="B24" s="47" t="s">
        <v>56</v>
      </c>
      <c r="D24" s="76">
        <v>26740429.257093627</v>
      </c>
      <c r="E24" s="41"/>
      <c r="F24" s="48"/>
      <c r="H24" s="36" t="s">
        <v>60</v>
      </c>
      <c r="J24" s="76">
        <v>15293161.347307235</v>
      </c>
      <c r="K24" s="49"/>
      <c r="L24" s="48"/>
      <c r="M24" s="36"/>
      <c r="N24" s="76"/>
    </row>
    <row r="25" spans="2:14" ht="30">
      <c r="B25" s="53" t="s">
        <v>22</v>
      </c>
      <c r="C25" s="53"/>
      <c r="D25" s="76">
        <v>2676474.98</v>
      </c>
      <c r="E25" s="39"/>
      <c r="F25" s="49"/>
      <c r="H25" s="47" t="s">
        <v>57</v>
      </c>
      <c r="J25" s="76">
        <v>277964.2569665637</v>
      </c>
      <c r="K25" s="49"/>
      <c r="L25" s="48"/>
      <c r="M25" s="36"/>
      <c r="N25" s="76"/>
    </row>
    <row r="26" spans="2:14" ht="30">
      <c r="B26" s="114" t="s">
        <v>39</v>
      </c>
      <c r="C26" s="53"/>
      <c r="D26" s="76">
        <v>-666250.41</v>
      </c>
      <c r="E26" s="33"/>
      <c r="F26" s="45"/>
      <c r="H26" s="37" t="s">
        <v>12</v>
      </c>
      <c r="J26" s="37">
        <v>51478.51</v>
      </c>
      <c r="M26" s="36"/>
      <c r="N26" s="76"/>
    </row>
    <row r="27" spans="2:14" ht="30">
      <c r="B27" s="47" t="s">
        <v>40</v>
      </c>
      <c r="D27" s="76">
        <v>2359.71</v>
      </c>
      <c r="E27" s="33"/>
      <c r="F27" s="45"/>
      <c r="H27" s="36" t="s">
        <v>62</v>
      </c>
      <c r="J27" s="77">
        <v>1500000</v>
      </c>
      <c r="M27" s="36"/>
      <c r="N27" s="76"/>
    </row>
    <row r="28" spans="2:14" ht="30">
      <c r="B28" s="53" t="s">
        <v>19</v>
      </c>
      <c r="D28" s="76">
        <v>55016.65</v>
      </c>
      <c r="E28" s="41"/>
      <c r="F28" s="45"/>
      <c r="J28" s="56"/>
      <c r="K28" s="49"/>
      <c r="L28" s="49"/>
      <c r="M28" s="36"/>
      <c r="N28" s="76"/>
    </row>
    <row r="29" spans="2:14" ht="30">
      <c r="B29" s="47" t="s">
        <v>41</v>
      </c>
      <c r="D29" s="78">
        <v>26258.4</v>
      </c>
      <c r="F29" s="48"/>
      <c r="G29" s="36"/>
      <c r="J29" s="56"/>
      <c r="M29" s="36"/>
      <c r="N29" s="36"/>
    </row>
    <row r="30" spans="2:12" ht="30">
      <c r="B30" s="47" t="s">
        <v>42</v>
      </c>
      <c r="D30" s="77">
        <v>628344.67</v>
      </c>
      <c r="G30" s="36"/>
      <c r="H30" s="43" t="s">
        <v>13</v>
      </c>
      <c r="I30" s="36"/>
      <c r="J30" s="76"/>
      <c r="K30" s="49"/>
      <c r="L30" s="49">
        <f>SUM(J32:J35)</f>
        <v>7481169.2700000005</v>
      </c>
    </row>
    <row r="31" spans="4:12" ht="30">
      <c r="D31" s="49"/>
      <c r="G31" s="36"/>
      <c r="H31" s="36"/>
      <c r="I31" s="36"/>
      <c r="J31" s="76"/>
      <c r="K31" s="49"/>
      <c r="L31" s="49"/>
    </row>
    <row r="32" spans="7:12" ht="30">
      <c r="G32" s="36"/>
      <c r="H32" s="33" t="s">
        <v>6</v>
      </c>
      <c r="I32" s="33"/>
      <c r="J32" s="76">
        <v>3976500</v>
      </c>
      <c r="K32" s="45"/>
      <c r="L32" s="45"/>
    </row>
    <row r="33" spans="5:12" ht="30">
      <c r="E33" s="41"/>
      <c r="G33" s="36"/>
      <c r="H33" s="33" t="s">
        <v>46</v>
      </c>
      <c r="I33" s="33"/>
      <c r="J33" s="76">
        <v>295680.22</v>
      </c>
      <c r="K33" s="45"/>
      <c r="L33" s="45"/>
    </row>
    <row r="34" spans="1:12" s="3" customFormat="1" ht="30">
      <c r="A34" s="1"/>
      <c r="B34" s="56"/>
      <c r="C34" s="56"/>
      <c r="D34" s="37"/>
      <c r="E34" s="41"/>
      <c r="F34" s="45"/>
      <c r="G34" s="33"/>
      <c r="H34" s="33" t="s">
        <v>48</v>
      </c>
      <c r="I34" s="33"/>
      <c r="J34" s="76">
        <v>2769741.1</v>
      </c>
      <c r="K34" s="45"/>
      <c r="L34" s="88"/>
    </row>
    <row r="35" spans="5:12" ht="30">
      <c r="E35" s="33"/>
      <c r="F35" s="45"/>
      <c r="G35" s="33"/>
      <c r="H35" s="33" t="s">
        <v>45</v>
      </c>
      <c r="I35" s="33"/>
      <c r="J35" s="91">
        <v>439247.95</v>
      </c>
      <c r="K35" s="33"/>
      <c r="L35" s="48"/>
    </row>
    <row r="36" spans="5:12" ht="30">
      <c r="E36" s="33"/>
      <c r="F36" s="45"/>
      <c r="G36" s="33"/>
      <c r="J36" s="76"/>
      <c r="K36" s="48"/>
      <c r="L36" s="85"/>
    </row>
    <row r="37" spans="7:12" ht="30">
      <c r="G37" s="36"/>
      <c r="H37" s="33"/>
      <c r="K37" s="48"/>
      <c r="L37" s="48"/>
    </row>
    <row r="38" spans="7:12" ht="30">
      <c r="G38" s="36"/>
      <c r="H38" s="33"/>
      <c r="I38" s="33"/>
      <c r="J38" s="74"/>
      <c r="K38" s="45"/>
      <c r="L38" s="45"/>
    </row>
    <row r="39" spans="2:12" ht="30.75" thickBot="1">
      <c r="B39" s="79" t="s">
        <v>7</v>
      </c>
      <c r="E39" s="41"/>
      <c r="F39" s="57">
        <f>+F23+F11</f>
        <v>58385993.33</v>
      </c>
      <c r="G39" s="36"/>
      <c r="H39" s="31" t="s">
        <v>20</v>
      </c>
      <c r="I39" s="31"/>
      <c r="J39" s="58"/>
      <c r="K39" s="58"/>
      <c r="L39" s="57">
        <f>+L30+L23+L11</f>
        <v>58385993.32999998</v>
      </c>
    </row>
    <row r="40" spans="3:12" ht="30.75" thickTop="1">
      <c r="C40" s="34"/>
      <c r="D40" s="48"/>
      <c r="E40" s="36"/>
      <c r="F40" s="59"/>
      <c r="G40" s="36"/>
      <c r="H40" s="33"/>
      <c r="I40" s="33"/>
      <c r="J40" s="44"/>
      <c r="K40" s="33"/>
      <c r="L40" s="118"/>
    </row>
    <row r="41" spans="3:12" ht="30">
      <c r="C41" s="53"/>
      <c r="D41" s="60"/>
      <c r="E41" s="36"/>
      <c r="F41" s="45"/>
      <c r="G41" s="36"/>
      <c r="H41" s="33"/>
      <c r="I41" s="33"/>
      <c r="J41" s="44"/>
      <c r="K41" s="33"/>
      <c r="L41" s="90"/>
    </row>
    <row r="42" spans="3:12" ht="30">
      <c r="C42" s="53"/>
      <c r="D42" s="60"/>
      <c r="E42" s="61" t="s">
        <v>8</v>
      </c>
      <c r="F42" s="85"/>
      <c r="L42" s="92"/>
    </row>
    <row r="43" spans="2:18" ht="30">
      <c r="B43" s="53"/>
      <c r="C43" s="53"/>
      <c r="D43" s="45"/>
      <c r="E43" s="61"/>
      <c r="F43" s="86"/>
      <c r="G43" s="54"/>
      <c r="H43" s="54"/>
      <c r="L43" s="103"/>
      <c r="N43" s="4"/>
      <c r="O43" s="4"/>
      <c r="P43" s="4"/>
      <c r="Q43" s="4"/>
      <c r="R43" s="4"/>
    </row>
    <row r="44" spans="2:18" ht="30">
      <c r="B44" s="62"/>
      <c r="C44" s="53"/>
      <c r="D44" s="45"/>
      <c r="E44" s="61"/>
      <c r="F44" s="87"/>
      <c r="G44" s="63"/>
      <c r="H44" s="61"/>
      <c r="I44" s="33"/>
      <c r="J44" s="44"/>
      <c r="K44" s="33"/>
      <c r="L44" s="33"/>
      <c r="N44" s="4"/>
      <c r="O44" s="4"/>
      <c r="P44" s="4"/>
      <c r="Q44" s="4"/>
      <c r="R44" s="4"/>
    </row>
    <row r="45" spans="2:18" ht="30">
      <c r="B45" s="29"/>
      <c r="C45" s="53"/>
      <c r="D45" s="33"/>
      <c r="E45" s="61"/>
      <c r="F45" s="64"/>
      <c r="G45" s="65"/>
      <c r="H45" s="66"/>
      <c r="I45" s="67"/>
      <c r="K45" s="104"/>
      <c r="L45" s="104"/>
      <c r="N45" s="4"/>
      <c r="O45" s="4"/>
      <c r="P45" s="4"/>
      <c r="Q45" s="4"/>
      <c r="R45" s="4"/>
    </row>
    <row r="46" spans="2:18" ht="30">
      <c r="B46" s="29"/>
      <c r="C46" s="53"/>
      <c r="D46" s="33"/>
      <c r="E46" s="54"/>
      <c r="F46" s="64"/>
      <c r="G46" s="68"/>
      <c r="H46" s="69"/>
      <c r="I46" s="67"/>
      <c r="J46" s="126"/>
      <c r="K46" s="126"/>
      <c r="L46" s="104"/>
      <c r="N46" s="4"/>
      <c r="O46" s="4"/>
      <c r="P46" s="4"/>
      <c r="Q46" s="4"/>
      <c r="R46" s="4"/>
    </row>
    <row r="47" spans="3:18" ht="30">
      <c r="C47" s="29"/>
      <c r="D47" s="70"/>
      <c r="E47" s="54"/>
      <c r="F47" s="71"/>
      <c r="G47" s="68"/>
      <c r="H47" s="69"/>
      <c r="I47" s="33"/>
      <c r="J47" s="44"/>
      <c r="K47" s="33"/>
      <c r="L47" s="33"/>
      <c r="N47" s="4"/>
      <c r="O47" s="4"/>
      <c r="P47" s="4"/>
      <c r="Q47" s="4"/>
      <c r="R47" s="4"/>
    </row>
    <row r="48" spans="3:18" ht="30">
      <c r="C48" s="29"/>
      <c r="D48" s="72"/>
      <c r="N48" s="4"/>
      <c r="O48" s="4"/>
      <c r="P48" s="4"/>
      <c r="Q48" s="4"/>
      <c r="R48" s="4"/>
    </row>
    <row r="49" ht="30"/>
    <row r="50" spans="2:4" ht="30">
      <c r="B50" s="53"/>
      <c r="C50" s="53"/>
      <c r="D50" s="72"/>
    </row>
    <row r="51" spans="2:4" ht="30">
      <c r="B51" s="53"/>
      <c r="D51" s="33"/>
    </row>
    <row r="52" ht="30"/>
    <row r="53" ht="30">
      <c r="F53" s="55"/>
    </row>
  </sheetData>
  <sheetProtection/>
  <mergeCells count="6">
    <mergeCell ref="B2:L2"/>
    <mergeCell ref="B4:L4"/>
    <mergeCell ref="B5:L5"/>
    <mergeCell ref="B9:F9"/>
    <mergeCell ref="G9:L9"/>
    <mergeCell ref="J46:K46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7"/>
  <sheetViews>
    <sheetView showGridLines="0" zoomScalePageLayoutView="0" workbookViewId="0" topLeftCell="B1">
      <selection activeCell="B2" sqref="B2:H2"/>
    </sheetView>
  </sheetViews>
  <sheetFormatPr defaultColWidth="11.421875" defaultRowHeight="15"/>
  <cols>
    <col min="1" max="1" width="5.57421875" style="9" customWidth="1"/>
    <col min="2" max="2" width="46.28125" style="9" customWidth="1"/>
    <col min="3" max="3" width="8.421875" style="9" customWidth="1"/>
    <col min="4" max="4" width="17.140625" style="9" customWidth="1"/>
    <col min="5" max="5" width="2.7109375" style="9" customWidth="1"/>
    <col min="6" max="6" width="17.140625" style="9" customWidth="1"/>
    <col min="7" max="7" width="1.8515625" style="9" customWidth="1"/>
    <col min="8" max="8" width="18.421875" style="13" customWidth="1"/>
    <col min="9" max="9" width="23.421875" style="9" customWidth="1"/>
    <col min="10" max="10" width="23.421875" style="13" customWidth="1"/>
    <col min="11" max="11" width="23.421875" style="9" customWidth="1"/>
    <col min="12" max="12" width="39.8515625" style="9" customWidth="1"/>
    <col min="13" max="13" width="14.7109375" style="9" bestFit="1" customWidth="1"/>
    <col min="14" max="14" width="18.28125" style="9" customWidth="1"/>
    <col min="15" max="15" width="15.421875" style="9" bestFit="1" customWidth="1"/>
    <col min="16" max="16" width="14.140625" style="9" bestFit="1" customWidth="1"/>
    <col min="17" max="16384" width="11.421875" style="9" customWidth="1"/>
  </cols>
  <sheetData>
    <row r="1" ht="8.25" customHeight="1"/>
    <row r="2" spans="2:12" ht="18.75" customHeight="1">
      <c r="B2" s="127" t="s">
        <v>9</v>
      </c>
      <c r="C2" s="127"/>
      <c r="D2" s="127"/>
      <c r="E2" s="127"/>
      <c r="F2" s="127"/>
      <c r="G2" s="127"/>
      <c r="H2" s="127"/>
      <c r="I2" s="24"/>
      <c r="J2" s="81"/>
      <c r="K2" s="24"/>
      <c r="L2" s="24"/>
    </row>
    <row r="3" spans="2:12" ht="18.75" customHeight="1">
      <c r="B3" s="105"/>
      <c r="C3" s="105"/>
      <c r="D3" s="105"/>
      <c r="E3" s="94"/>
      <c r="F3" s="94"/>
      <c r="G3" s="94"/>
      <c r="H3" s="94"/>
      <c r="I3" s="24"/>
      <c r="J3" s="81"/>
      <c r="K3" s="24"/>
      <c r="L3" s="24"/>
    </row>
    <row r="4" spans="2:12" ht="29.25" customHeight="1">
      <c r="B4" s="105"/>
      <c r="C4" s="105"/>
      <c r="D4" s="105"/>
      <c r="E4" s="94"/>
      <c r="F4" s="94"/>
      <c r="G4" s="94"/>
      <c r="H4" s="94"/>
      <c r="I4" s="24"/>
      <c r="J4" s="81"/>
      <c r="K4" s="24"/>
      <c r="L4" s="24"/>
    </row>
    <row r="5" spans="2:12" ht="12.75" customHeight="1">
      <c r="B5" s="105"/>
      <c r="C5" s="105"/>
      <c r="D5" s="105"/>
      <c r="E5" s="94"/>
      <c r="F5" s="94"/>
      <c r="G5" s="94"/>
      <c r="H5" s="94"/>
      <c r="I5" s="24"/>
      <c r="J5" s="81"/>
      <c r="K5" s="24"/>
      <c r="L5" s="24"/>
    </row>
    <row r="6" spans="2:12" ht="18.75" customHeight="1">
      <c r="B6" s="128" t="s">
        <v>70</v>
      </c>
      <c r="C6" s="128"/>
      <c r="D6" s="128"/>
      <c r="E6" s="128"/>
      <c r="F6" s="128"/>
      <c r="G6" s="128"/>
      <c r="H6" s="128"/>
      <c r="I6" s="24"/>
      <c r="J6" s="81"/>
      <c r="K6" s="24"/>
      <c r="L6" s="24"/>
    </row>
    <row r="7" spans="2:12" ht="18.75" customHeight="1">
      <c r="B7" s="128" t="s">
        <v>47</v>
      </c>
      <c r="C7" s="128"/>
      <c r="D7" s="128"/>
      <c r="E7" s="128"/>
      <c r="F7" s="128"/>
      <c r="G7" s="128"/>
      <c r="H7" s="128"/>
      <c r="I7" s="24"/>
      <c r="J7" s="81"/>
      <c r="K7" s="24"/>
      <c r="L7" s="24"/>
    </row>
    <row r="8" spans="2:6" ht="15.75">
      <c r="B8" s="73"/>
      <c r="C8" s="73"/>
      <c r="D8" s="73"/>
      <c r="E8" s="73"/>
      <c r="F8" s="73"/>
    </row>
    <row r="9" spans="2:6" ht="15.75">
      <c r="B9" s="73"/>
      <c r="C9" s="73"/>
      <c r="D9" s="73"/>
      <c r="E9" s="73"/>
      <c r="F9" s="73"/>
    </row>
    <row r="10" spans="2:6" ht="15.75">
      <c r="B10" s="7"/>
      <c r="C10" s="7"/>
      <c r="D10" s="7"/>
      <c r="E10" s="7"/>
      <c r="F10" s="7"/>
    </row>
    <row r="11" spans="2:9" ht="15.75">
      <c r="B11" s="25" t="s">
        <v>26</v>
      </c>
      <c r="F11" s="7"/>
      <c r="G11" s="7"/>
      <c r="H11" s="80">
        <f>SUM(H13:H23)</f>
        <v>10306180.1</v>
      </c>
      <c r="I11" s="13"/>
    </row>
    <row r="12" spans="2:9" ht="15.75">
      <c r="B12" s="7"/>
      <c r="F12" s="7"/>
      <c r="G12" s="7"/>
      <c r="H12" s="81"/>
      <c r="I12" s="18"/>
    </row>
    <row r="13" spans="2:15" ht="15.75">
      <c r="B13" s="12" t="s">
        <v>17</v>
      </c>
      <c r="F13" s="22"/>
      <c r="G13" s="22"/>
      <c r="H13" s="80">
        <f>SUM(F15:F21)</f>
        <v>10271109.19</v>
      </c>
      <c r="I13" s="18"/>
      <c r="M13" s="18"/>
      <c r="N13" s="18"/>
      <c r="O13" s="18"/>
    </row>
    <row r="14" spans="2:14" ht="15">
      <c r="B14" s="8"/>
      <c r="F14" s="11"/>
      <c r="G14" s="11"/>
      <c r="H14" s="5"/>
      <c r="N14" s="18"/>
    </row>
    <row r="15" spans="2:14" ht="16.5" customHeight="1">
      <c r="B15" s="8" t="s">
        <v>15</v>
      </c>
      <c r="F15" s="13">
        <v>8764270.22</v>
      </c>
      <c r="G15" s="10"/>
      <c r="H15" s="82"/>
      <c r="I15" s="116"/>
      <c r="K15" s="115"/>
      <c r="M15" s="14"/>
      <c r="N15" s="17"/>
    </row>
    <row r="16" spans="2:13" ht="15.75">
      <c r="B16" s="8" t="s">
        <v>27</v>
      </c>
      <c r="F16" s="13">
        <v>913870.1</v>
      </c>
      <c r="G16" s="10"/>
      <c r="H16" s="82"/>
      <c r="I16" s="116"/>
      <c r="K16" s="115"/>
      <c r="M16" s="14"/>
    </row>
    <row r="17" spans="2:14" ht="15.75">
      <c r="B17" s="8" t="s">
        <v>16</v>
      </c>
      <c r="F17" s="13">
        <v>102678.44</v>
      </c>
      <c r="G17" s="10"/>
      <c r="H17" s="82"/>
      <c r="I17" s="116"/>
      <c r="K17" s="115"/>
      <c r="M17" s="14"/>
      <c r="N17" s="17"/>
    </row>
    <row r="18" spans="2:13" ht="15.75">
      <c r="B18" s="8" t="s">
        <v>25</v>
      </c>
      <c r="F18" s="13">
        <v>264598.09</v>
      </c>
      <c r="G18" s="10"/>
      <c r="H18" s="82"/>
      <c r="I18" s="116"/>
      <c r="K18" s="115"/>
      <c r="M18" s="14"/>
    </row>
    <row r="19" spans="2:13" ht="15.75">
      <c r="B19" s="8" t="s">
        <v>33</v>
      </c>
      <c r="F19" s="19">
        <v>76846.29</v>
      </c>
      <c r="G19" s="11"/>
      <c r="H19" s="5"/>
      <c r="I19" s="116"/>
      <c r="K19" s="115"/>
      <c r="M19" s="14"/>
    </row>
    <row r="20" spans="2:13" ht="15.75">
      <c r="B20" s="8" t="s">
        <v>53</v>
      </c>
      <c r="F20" s="19">
        <v>38080.96</v>
      </c>
      <c r="G20" s="11"/>
      <c r="H20" s="5"/>
      <c r="I20" s="116"/>
      <c r="K20" s="115"/>
      <c r="M20" s="14"/>
    </row>
    <row r="21" spans="2:13" ht="15">
      <c r="B21" s="8" t="s">
        <v>54</v>
      </c>
      <c r="F21" s="15">
        <v>110765.09</v>
      </c>
      <c r="G21" s="11"/>
      <c r="H21" s="5"/>
      <c r="K21" s="115"/>
      <c r="M21" s="14"/>
    </row>
    <row r="22" spans="2:9" ht="15.75">
      <c r="B22" s="8"/>
      <c r="F22" s="23"/>
      <c r="G22" s="11"/>
      <c r="H22" s="5"/>
      <c r="I22"/>
    </row>
    <row r="23" spans="2:9" ht="15.75">
      <c r="B23" s="109" t="s">
        <v>64</v>
      </c>
      <c r="C23" s="110"/>
      <c r="F23" s="23"/>
      <c r="G23" s="11"/>
      <c r="H23" s="112">
        <f>F24</f>
        <v>35070.91</v>
      </c>
      <c r="I23"/>
    </row>
    <row r="24" spans="2:9" ht="15.75">
      <c r="B24" s="8" t="s">
        <v>65</v>
      </c>
      <c r="C24" s="111"/>
      <c r="F24" s="15">
        <v>35070.91</v>
      </c>
      <c r="G24" s="11"/>
      <c r="H24" s="5"/>
      <c r="I24"/>
    </row>
    <row r="25" spans="2:9" ht="15.75">
      <c r="B25" s="8"/>
      <c r="F25" s="23"/>
      <c r="G25" s="11"/>
      <c r="H25" s="5"/>
      <c r="I25"/>
    </row>
    <row r="26" spans="2:9" ht="15.75">
      <c r="B26" s="12" t="s">
        <v>0</v>
      </c>
      <c r="F26" s="11"/>
      <c r="G26" s="11"/>
      <c r="H26" s="80">
        <f>F27</f>
        <v>3572851.31</v>
      </c>
      <c r="I26"/>
    </row>
    <row r="27" spans="2:15" ht="15.75">
      <c r="B27" s="26" t="s">
        <v>14</v>
      </c>
      <c r="F27" s="93">
        <v>3572851.31</v>
      </c>
      <c r="G27" s="11"/>
      <c r="H27" s="82"/>
      <c r="I27"/>
      <c r="M27" s="16"/>
      <c r="N27" s="17"/>
      <c r="O27" s="17"/>
    </row>
    <row r="28" spans="2:14" ht="15.75">
      <c r="B28" s="12"/>
      <c r="F28" s="10"/>
      <c r="G28" s="11"/>
      <c r="H28" s="82"/>
      <c r="N28" s="18"/>
    </row>
    <row r="29" spans="2:14" ht="15.75">
      <c r="B29" s="12" t="s">
        <v>1</v>
      </c>
      <c r="F29" s="10"/>
      <c r="G29" s="11"/>
      <c r="H29" s="80">
        <f>+H11-H26</f>
        <v>6733328.789999999</v>
      </c>
      <c r="N29" s="17"/>
    </row>
    <row r="30" spans="2:8" ht="15.75">
      <c r="B30" s="12"/>
      <c r="F30" s="10"/>
      <c r="G30" s="11"/>
      <c r="H30" s="82"/>
    </row>
    <row r="31" spans="2:8" ht="15.75">
      <c r="B31" s="12" t="s">
        <v>0</v>
      </c>
      <c r="F31" s="10"/>
      <c r="G31" s="11"/>
      <c r="H31" s="82"/>
    </row>
    <row r="32" spans="2:8" ht="15.75">
      <c r="B32" s="12" t="s">
        <v>18</v>
      </c>
      <c r="G32" s="11"/>
      <c r="H32" s="93">
        <f>+F34</f>
        <v>4865287.76</v>
      </c>
    </row>
    <row r="33" spans="2:14" ht="15">
      <c r="B33" s="8"/>
      <c r="D33" s="14"/>
      <c r="F33" s="5"/>
      <c r="G33" s="11"/>
      <c r="H33" s="82"/>
      <c r="I33" s="14"/>
      <c r="N33" s="18"/>
    </row>
    <row r="34" spans="2:14" ht="15">
      <c r="B34" s="8" t="s">
        <v>24</v>
      </c>
      <c r="F34" s="15">
        <f>SUM(D35:D37)</f>
        <v>4865287.76</v>
      </c>
      <c r="G34" s="11"/>
      <c r="H34" s="82"/>
      <c r="I34" s="14"/>
      <c r="N34" s="14"/>
    </row>
    <row r="35" spans="2:14" ht="15">
      <c r="B35" s="8" t="s">
        <v>30</v>
      </c>
      <c r="D35" s="5">
        <v>3202058.38</v>
      </c>
      <c r="E35" s="5"/>
      <c r="F35" s="19"/>
      <c r="G35" s="11"/>
      <c r="H35" s="82"/>
      <c r="I35" s="115"/>
      <c r="N35" s="17"/>
    </row>
    <row r="36" spans="2:14" ht="15">
      <c r="B36" s="8" t="s">
        <v>31</v>
      </c>
      <c r="D36" s="5">
        <v>1338796.39</v>
      </c>
      <c r="E36" s="5"/>
      <c r="F36" s="19"/>
      <c r="G36" s="11"/>
      <c r="H36" s="82"/>
      <c r="I36" s="115"/>
      <c r="N36" s="17"/>
    </row>
    <row r="37" spans="2:15" ht="15">
      <c r="B37" s="8" t="s">
        <v>32</v>
      </c>
      <c r="D37" s="6">
        <v>324432.99</v>
      </c>
      <c r="E37" s="5"/>
      <c r="F37" s="19"/>
      <c r="G37" s="11"/>
      <c r="H37" s="82"/>
      <c r="M37" s="14"/>
      <c r="O37" s="5"/>
    </row>
    <row r="38" spans="2:15" ht="15">
      <c r="B38" s="8"/>
      <c r="D38" s="5"/>
      <c r="F38" s="5"/>
      <c r="G38" s="11"/>
      <c r="H38" s="82"/>
      <c r="M38" s="14"/>
      <c r="O38" s="5"/>
    </row>
    <row r="39" spans="2:15" ht="15.75">
      <c r="B39" s="12" t="s">
        <v>2</v>
      </c>
      <c r="F39" s="10"/>
      <c r="G39" s="11"/>
      <c r="H39" s="93">
        <f>H29-H32</f>
        <v>1868041.0299999993</v>
      </c>
      <c r="I39" s="20"/>
      <c r="O39" s="14"/>
    </row>
    <row r="40" spans="2:9" ht="15">
      <c r="B40" s="8"/>
      <c r="F40" s="10"/>
      <c r="G40" s="11"/>
      <c r="H40" s="82"/>
      <c r="I40" s="20"/>
    </row>
    <row r="41" spans="2:8" ht="18" customHeight="1">
      <c r="B41" s="12" t="s">
        <v>0</v>
      </c>
      <c r="F41" s="11"/>
      <c r="G41" s="11"/>
      <c r="H41" s="82"/>
    </row>
    <row r="42" spans="2:15" ht="18" customHeight="1">
      <c r="B42" s="8" t="s">
        <v>28</v>
      </c>
      <c r="F42" s="82"/>
      <c r="G42" s="11"/>
      <c r="H42" s="13">
        <v>115679.84</v>
      </c>
      <c r="M42" s="20"/>
      <c r="N42" s="17"/>
      <c r="O42" s="17"/>
    </row>
    <row r="43" spans="2:15" ht="15">
      <c r="B43" s="9" t="s">
        <v>23</v>
      </c>
      <c r="F43" s="13"/>
      <c r="H43" s="82">
        <v>971129.63</v>
      </c>
      <c r="M43" s="20"/>
      <c r="N43" s="17"/>
      <c r="O43" s="17"/>
    </row>
    <row r="44" spans="2:13" ht="18" customHeight="1">
      <c r="B44" s="27"/>
      <c r="F44" s="13"/>
      <c r="G44" s="18"/>
      <c r="H44" s="83"/>
      <c r="M44" s="16"/>
    </row>
    <row r="45" spans="2:13" ht="18.75" customHeight="1">
      <c r="B45" s="28" t="s">
        <v>29</v>
      </c>
      <c r="F45" s="21"/>
      <c r="G45" s="18"/>
      <c r="H45" s="89">
        <f>H39-H42-H43</f>
        <v>781231.5599999992</v>
      </c>
      <c r="M45" s="16"/>
    </row>
    <row r="46" spans="2:8" ht="15.75">
      <c r="B46" s="107"/>
      <c r="C46" s="106"/>
      <c r="D46" s="106"/>
      <c r="E46" s="106"/>
      <c r="F46" s="106"/>
      <c r="G46" s="106"/>
      <c r="H46" s="108"/>
    </row>
    <row r="47" spans="2:9" ht="15">
      <c r="B47" s="9" t="s">
        <v>61</v>
      </c>
      <c r="C47" s="106"/>
      <c r="D47" s="106"/>
      <c r="E47" s="106"/>
      <c r="F47" s="106"/>
      <c r="G47" s="106"/>
      <c r="H47" s="13">
        <v>306253.98</v>
      </c>
      <c r="I47" s="14"/>
    </row>
    <row r="48" spans="2:8" ht="15">
      <c r="B48" s="9" t="s">
        <v>68</v>
      </c>
      <c r="C48" s="106"/>
      <c r="D48" s="106"/>
      <c r="E48" s="106"/>
      <c r="F48" s="106"/>
      <c r="G48" s="106"/>
      <c r="H48" s="13">
        <v>35729.63</v>
      </c>
    </row>
    <row r="49" spans="3:7" ht="15">
      <c r="C49" s="106"/>
      <c r="D49" s="106"/>
      <c r="E49" s="106"/>
      <c r="F49" s="106"/>
      <c r="G49" s="106"/>
    </row>
    <row r="50" spans="2:8" ht="16.5" thickBot="1">
      <c r="B50" s="107" t="s">
        <v>67</v>
      </c>
      <c r="C50" s="106"/>
      <c r="D50" s="106"/>
      <c r="E50" s="106"/>
      <c r="F50" s="106"/>
      <c r="G50" s="106"/>
      <c r="H50" s="113">
        <f>+H45-SUM(H47:H48)</f>
        <v>439247.94999999925</v>
      </c>
    </row>
    <row r="51" spans="2:8" ht="16.5" thickTop="1">
      <c r="B51" s="107"/>
      <c r="C51" s="106"/>
      <c r="D51" s="106"/>
      <c r="E51" s="106"/>
      <c r="F51" s="106"/>
      <c r="G51" s="106"/>
      <c r="H51" s="108"/>
    </row>
    <row r="52" spans="2:8" ht="15.75">
      <c r="B52" s="107"/>
      <c r="C52" s="106"/>
      <c r="D52" s="106"/>
      <c r="E52" s="106"/>
      <c r="F52" s="106"/>
      <c r="G52" s="106"/>
      <c r="H52" s="108"/>
    </row>
    <row r="53" spans="2:9" ht="15.75">
      <c r="B53" s="107"/>
      <c r="C53" s="106"/>
      <c r="D53" s="106"/>
      <c r="E53" s="106"/>
      <c r="F53" s="106"/>
      <c r="G53" s="106"/>
      <c r="H53" s="108"/>
      <c r="I53" s="115"/>
    </row>
    <row r="54" spans="2:8" ht="15.75">
      <c r="B54" s="107"/>
      <c r="C54" s="106"/>
      <c r="D54" s="106"/>
      <c r="E54" s="106"/>
      <c r="F54" s="106"/>
      <c r="G54" s="106"/>
      <c r="H54" s="108"/>
    </row>
    <row r="55" spans="2:8" ht="15.75">
      <c r="B55" s="107"/>
      <c r="C55" s="106"/>
      <c r="D55" s="106"/>
      <c r="E55" s="106"/>
      <c r="F55" s="106"/>
      <c r="G55" s="106"/>
      <c r="H55" s="108"/>
    </row>
    <row r="57" ht="15.75">
      <c r="H57" s="84"/>
    </row>
    <row r="67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Osmaro Rodriguez</cp:lastModifiedBy>
  <cp:lastPrinted>2020-12-23T23:08:02Z</cp:lastPrinted>
  <dcterms:created xsi:type="dcterms:W3CDTF">2012-02-07T22:54:31Z</dcterms:created>
  <dcterms:modified xsi:type="dcterms:W3CDTF">2020-12-28T18:25:32Z</dcterms:modified>
  <cp:category/>
  <cp:version/>
  <cp:contentType/>
  <cp:contentStatus/>
</cp:coreProperties>
</file>