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alindo\Documents\"/>
    </mc:Choice>
  </mc:AlternateContent>
  <xr:revisionPtr revIDLastSave="0" documentId="8_{B20E1004-96F3-41CE-96D7-2BD684D0F26D}" xr6:coauthVersionLast="45" xr6:coauthVersionMax="45" xr10:uidLastSave="{00000000-0000-0000-0000-000000000000}"/>
  <bookViews>
    <workbookView xWindow="0" yWindow="380" windowWidth="19200" windowHeight="10200" activeTab="1" xr2:uid="{0E35C59F-6F6B-4CE4-9C89-73390D292062}"/>
  </bookViews>
  <sheets>
    <sheet name="ER" sheetId="1" r:id="rId1"/>
    <sheet name="BG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2" l="1"/>
  <c r="C40" i="2"/>
  <c r="C41" i="2" s="1"/>
  <c r="D34" i="2"/>
  <c r="D42" i="2" s="1"/>
  <c r="D33" i="2"/>
  <c r="C33" i="2"/>
  <c r="D29" i="2"/>
  <c r="C29" i="2"/>
  <c r="C34" i="2" s="1"/>
  <c r="D21" i="2"/>
  <c r="C21" i="2"/>
  <c r="D14" i="2"/>
  <c r="D22" i="2" s="1"/>
  <c r="C14" i="2"/>
  <c r="D48" i="1"/>
  <c r="C48" i="1"/>
  <c r="C42" i="1"/>
  <c r="C38" i="1"/>
  <c r="D36" i="1"/>
  <c r="C36" i="1"/>
  <c r="D29" i="1"/>
  <c r="C29" i="1"/>
  <c r="D24" i="1"/>
  <c r="C24" i="1"/>
  <c r="D16" i="1"/>
  <c r="C16" i="1"/>
  <c r="D10" i="1"/>
  <c r="D38" i="1" s="1"/>
  <c r="D42" i="1" s="1"/>
  <c r="C10" i="1"/>
  <c r="C18" i="1" s="1"/>
  <c r="C42" i="2" l="1"/>
  <c r="C22" i="2"/>
  <c r="D18" i="1"/>
</calcChain>
</file>

<file path=xl/sharedStrings.xml><?xml version="1.0" encoding="utf-8"?>
<sst xmlns="http://schemas.openxmlformats.org/spreadsheetml/2006/main" count="79" uniqueCount="68">
  <si>
    <t>ADMINISTRADORA DE FONDOS DE PENSIONES CRECER. S.A</t>
  </si>
  <si>
    <t>ESTADO DE RESULTADOS DEL 1 DE ENERO AL 30 DE NOVIEMBRE</t>
  </si>
  <si>
    <t>(Expresados en dólares de los Estados Unidos de América)</t>
  </si>
  <si>
    <t>DESCRIPCION</t>
  </si>
  <si>
    <t xml:space="preserve">INGRESOS POR ADMINISTRACION DE FONDOS                                 </t>
  </si>
  <si>
    <t xml:space="preserve">INGRESOS POR COMISIONES POR ADMINISTRACION DE FONDOS                  </t>
  </si>
  <si>
    <t xml:space="preserve">                                                                      </t>
  </si>
  <si>
    <t xml:space="preserve">GASTOS POR ADMINISTRACION DE FONDOS DE PENSIONES                      </t>
  </si>
  <si>
    <t xml:space="preserve">PRIMAS DE SEGUROS                                                     </t>
  </si>
  <si>
    <t xml:space="preserve">SUELDOS, COMISIONES Y PRESTACIONES A AGENTES DE SERVICIOS PREV.       </t>
  </si>
  <si>
    <t xml:space="preserve">OTROS COSTOS DIRECTOS POR ADMINISTRACION DE FONDOS                    </t>
  </si>
  <si>
    <t xml:space="preserve">UTILIDAD BRUTA                                                        </t>
  </si>
  <si>
    <t xml:space="preserve">OPERACION                                                             </t>
  </si>
  <si>
    <t xml:space="preserve">GASTOS DE PERSONAL Y ADMINISTRATIVOS                                  </t>
  </si>
  <si>
    <t xml:space="preserve">DEPRECIACION AMORTIZACION Y DESVALORIZACION DE ACTIVOS                </t>
  </si>
  <si>
    <t xml:space="preserve">PROV. P/INCOBRABILIDAD DE CTAS. Y DOCUMENTOS POR COBRAR               </t>
  </si>
  <si>
    <t xml:space="preserve">FINANCIEROS                                                           </t>
  </si>
  <si>
    <t xml:space="preserve">GASTOS FINANCIEROS                                                    </t>
  </si>
  <si>
    <t xml:space="preserve">INGRESOS FINANCIEROS                                                  </t>
  </si>
  <si>
    <t xml:space="preserve">OTROS                                                                 </t>
  </si>
  <si>
    <t xml:space="preserve">OTROS GASTOS                                                          </t>
  </si>
  <si>
    <t xml:space="preserve">OTROS INGRESOS                                                        </t>
  </si>
  <si>
    <t xml:space="preserve">GASTOS DE EJERCICIOS ANTERIORES                                       </t>
  </si>
  <si>
    <t xml:space="preserve">INGRESOS DE EJERCICIOS ANTERIORES                                     </t>
  </si>
  <si>
    <t xml:space="preserve">UTILIDAD DE OPERACION                                                 </t>
  </si>
  <si>
    <t xml:space="preserve">IMPUESTO SOBRE LA RENTA                                               </t>
  </si>
  <si>
    <t xml:space="preserve">CONTRIBUCIONES ESPECIALES POR LEY                                     </t>
  </si>
  <si>
    <t xml:space="preserve">UTILIDAD DE LAS ACTIVIDADES ORDINARIAS                                </t>
  </si>
  <si>
    <t xml:space="preserve">INGRESOS EXTRAORDINARIOS                                              </t>
  </si>
  <si>
    <t xml:space="preserve">UTILIDAD NETA DEL EJERCICIO                                           </t>
  </si>
  <si>
    <t>UTILIDAD POR ACCION</t>
  </si>
  <si>
    <t>RUTH DEL CASTILLO DE SOLORZANO</t>
  </si>
  <si>
    <t>OSCAR ARMANDO PEREZ MERINO</t>
  </si>
  <si>
    <t>PRESIDENTA EJECUTIVA Y REPRESENTANTE LEGAL</t>
  </si>
  <si>
    <t>CONTADOR GENERAL</t>
  </si>
  <si>
    <t>BALANCE GENERAL AL 30 DE NOVIEMBRE DE 2020 Y 31 DE DICIEMBRE DE 2019</t>
  </si>
  <si>
    <t xml:space="preserve">ACTIVO                                                                </t>
  </si>
  <si>
    <t xml:space="preserve">ACTIVOS CORRIENTES                                                    </t>
  </si>
  <si>
    <t xml:space="preserve">DISPONIBLE                                                            </t>
  </si>
  <si>
    <t xml:space="preserve">INVERSIONES FINANCIERAS (NETO)                                        </t>
  </si>
  <si>
    <t xml:space="preserve">CUENTAS Y DOCUMENTOS POR COBRAR (NETO)                                </t>
  </si>
  <si>
    <t xml:space="preserve">GASTOS PAGADOS POR ANTICIPADO                                         </t>
  </si>
  <si>
    <t xml:space="preserve">TOTAL ACTIVO CORRIENTE                                                </t>
  </si>
  <si>
    <t xml:space="preserve">ACTIVOS NO CORRIENTES                                                 </t>
  </si>
  <si>
    <t xml:space="preserve">INVERSIONES EN CUOTAS DEL FONDO DE PENSIONES                          </t>
  </si>
  <si>
    <t xml:space="preserve">PROPIEDAD, PLANTA Y EQUIPO (NETO)                                     </t>
  </si>
  <si>
    <t xml:space="preserve">OTROS ACTIVOS E INTANGIBLES (NETO)                                    </t>
  </si>
  <si>
    <t xml:space="preserve">ACTIVO POR IMPUESTO DIFERIDO                                          </t>
  </si>
  <si>
    <t xml:space="preserve">TOTAL ACTIVO NO CORRIENTE                                             </t>
  </si>
  <si>
    <t xml:space="preserve">TOTAL DE ACTIVOS                                                      </t>
  </si>
  <si>
    <t xml:space="preserve">PASIVO Y PATRIMONIO                                                   </t>
  </si>
  <si>
    <t xml:space="preserve">PASIVOS CORRIENTES                                                    </t>
  </si>
  <si>
    <t xml:space="preserve">CUENTAS Y DOCUMENTOS POR PAGAR                                        </t>
  </si>
  <si>
    <t xml:space="preserve">OBLIGACIONES POR IMPUESTOS Y CONTRIBUCIONES                           </t>
  </si>
  <si>
    <t xml:space="preserve">TOTAL PASIVO CORRIENTE                                                </t>
  </si>
  <si>
    <t xml:space="preserve">PASIVOS NO CORRIENTES                                                 </t>
  </si>
  <si>
    <t xml:space="preserve">PROVISIONES                                                           </t>
  </si>
  <si>
    <t xml:space="preserve">TOTAL PASIVO NO CORRIENTE                                             </t>
  </si>
  <si>
    <t xml:space="preserve">TOTAL DE PASIVOS                                                      </t>
  </si>
  <si>
    <t xml:space="preserve">PATRIMONIO                                                            </t>
  </si>
  <si>
    <t xml:space="preserve">CAPITAL SOCIAL PAGADO                                                 </t>
  </si>
  <si>
    <t xml:space="preserve">RESERVAS DE CAPITAL                                                   </t>
  </si>
  <si>
    <t xml:space="preserve">REVALUACION                                                           </t>
  </si>
  <si>
    <t xml:space="preserve">RESULTADOS DEL PRESENTE EJERCICIO                                     </t>
  </si>
  <si>
    <t xml:space="preserve">TOTAL PATRIMONIO                                                      </t>
  </si>
  <si>
    <t xml:space="preserve">TOTAL PASIVO Y PATRIMONIO                                             </t>
  </si>
  <si>
    <t xml:space="preserve">CUENTAS CONTINGENTES Y COMPROMISOS                                    </t>
  </si>
  <si>
    <t xml:space="preserve">CUENTAS DE CONTROL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</si>
</sst>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0000;[Red]\-#,##0.000000"/>
    <numFmt numFmtId="165" formatCode="_-* #,##0_-;\-* #,##0_-;_-* &quot;-&quot;??_-;_-@_-"/>
    <numFmt numFmtId="166" formatCode="_(* #,##0.00_);_(* \(#,##0.00\);_(* &quot;-&quot;??_);_(@_)"/>
    <numFmt numFmtId="167" formatCode="_(* #,##0_);_(* \(#,##0\);_(* &quot;-&quot;??_);_(@_)"/>
  </numFmts>
  <fonts count="11" x14ac:knownFonts="1">
    <font>
      <sz val="10"/>
      <name val="Arial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1E2E6E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1" applyNumberFormat="0" applyFill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</cellStyleXfs>
  <cellXfs count="77">
    <xf numFmtId="0" fontId="0" fillId="0" borderId="0" xfId="0"/>
    <xf numFmtId="0" fontId="3" fillId="2" borderId="0" xfId="0" applyFont="1" applyFill="1" applyAlignment="1">
      <alignment horizontal="center"/>
    </xf>
    <xf numFmtId="0" fontId="3" fillId="3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49" fontId="5" fillId="3" borderId="0" xfId="0" applyNumberFormat="1" applyFont="1" applyFill="1"/>
    <xf numFmtId="0" fontId="5" fillId="3" borderId="0" xfId="0" applyFont="1" applyFill="1" applyAlignment="1">
      <alignment horizontal="center"/>
    </xf>
    <xf numFmtId="49" fontId="6" fillId="4" borderId="2" xfId="1" applyNumberFormat="1" applyFont="1" applyFill="1" applyBorder="1" applyAlignment="1">
      <alignment horizontal="center"/>
    </xf>
    <xf numFmtId="0" fontId="7" fillId="4" borderId="3" xfId="1" applyNumberFormat="1" applyFont="1" applyFill="1" applyBorder="1" applyAlignment="1">
      <alignment horizontal="center"/>
    </xf>
    <xf numFmtId="49" fontId="7" fillId="4" borderId="4" xfId="1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left"/>
    </xf>
    <xf numFmtId="38" fontId="5" fillId="3" borderId="6" xfId="0" applyNumberFormat="1" applyFont="1" applyFill="1" applyBorder="1" applyAlignment="1">
      <alignment horizontal="right"/>
    </xf>
    <xf numFmtId="38" fontId="5" fillId="3" borderId="7" xfId="0" applyNumberFormat="1" applyFont="1" applyFill="1" applyBorder="1" applyAlignment="1">
      <alignment horizontal="right"/>
    </xf>
    <xf numFmtId="49" fontId="4" fillId="3" borderId="5" xfId="0" applyNumberFormat="1" applyFont="1" applyFill="1" applyBorder="1" applyAlignment="1">
      <alignment horizontal="left"/>
    </xf>
    <xf numFmtId="38" fontId="4" fillId="3" borderId="6" xfId="0" applyNumberFormat="1" applyFont="1" applyFill="1" applyBorder="1" applyAlignment="1">
      <alignment horizontal="right"/>
    </xf>
    <xf numFmtId="38" fontId="4" fillId="3" borderId="7" xfId="0" applyNumberFormat="1" applyFont="1" applyFill="1" applyBorder="1" applyAlignment="1">
      <alignment horizontal="right"/>
    </xf>
    <xf numFmtId="49" fontId="8" fillId="5" borderId="8" xfId="0" applyNumberFormat="1" applyFont="1" applyFill="1" applyBorder="1" applyAlignment="1">
      <alignment horizontal="left"/>
    </xf>
    <xf numFmtId="38" fontId="8" fillId="5" borderId="6" xfId="0" applyNumberFormat="1" applyFont="1" applyFill="1" applyBorder="1" applyAlignment="1">
      <alignment horizontal="right"/>
    </xf>
    <xf numFmtId="38" fontId="8" fillId="5" borderId="7" xfId="0" applyNumberFormat="1" applyFont="1" applyFill="1" applyBorder="1" applyAlignment="1">
      <alignment horizontal="right"/>
    </xf>
    <xf numFmtId="37" fontId="5" fillId="3" borderId="6" xfId="0" applyNumberFormat="1" applyFont="1" applyFill="1" applyBorder="1" applyAlignment="1">
      <alignment horizontal="right"/>
    </xf>
    <xf numFmtId="37" fontId="5" fillId="3" borderId="7" xfId="0" applyNumberFormat="1" applyFont="1" applyFill="1" applyBorder="1" applyAlignment="1">
      <alignment horizontal="right"/>
    </xf>
    <xf numFmtId="37" fontId="4" fillId="3" borderId="6" xfId="0" applyNumberFormat="1" applyFont="1" applyFill="1" applyBorder="1" applyAlignment="1">
      <alignment horizontal="right"/>
    </xf>
    <xf numFmtId="37" fontId="4" fillId="3" borderId="7" xfId="0" applyNumberFormat="1" applyFont="1" applyFill="1" applyBorder="1" applyAlignment="1">
      <alignment horizontal="right"/>
    </xf>
    <xf numFmtId="49" fontId="4" fillId="4" borderId="8" xfId="0" applyNumberFormat="1" applyFont="1" applyFill="1" applyBorder="1" applyAlignment="1">
      <alignment horizontal="left"/>
    </xf>
    <xf numFmtId="37" fontId="4" fillId="4" borderId="6" xfId="0" applyNumberFormat="1" applyFont="1" applyFill="1" applyBorder="1" applyAlignment="1">
      <alignment horizontal="right"/>
    </xf>
    <xf numFmtId="37" fontId="4" fillId="4" borderId="7" xfId="0" applyNumberFormat="1" applyFont="1" applyFill="1" applyBorder="1" applyAlignment="1">
      <alignment horizontal="right"/>
    </xf>
    <xf numFmtId="37" fontId="5" fillId="3" borderId="9" xfId="0" applyNumberFormat="1" applyFont="1" applyFill="1" applyBorder="1" applyAlignment="1">
      <alignment horizontal="right"/>
    </xf>
    <xf numFmtId="49" fontId="8" fillId="6" borderId="10" xfId="0" applyNumberFormat="1" applyFont="1" applyFill="1" applyBorder="1" applyAlignment="1">
      <alignment horizontal="left"/>
    </xf>
    <xf numFmtId="38" fontId="8" fillId="6" borderId="11" xfId="0" applyNumberFormat="1" applyFont="1" applyFill="1" applyBorder="1" applyAlignment="1">
      <alignment horizontal="right"/>
    </xf>
    <xf numFmtId="38" fontId="8" fillId="6" borderId="12" xfId="0" applyNumberFormat="1" applyFont="1" applyFill="1" applyBorder="1" applyAlignment="1">
      <alignment horizontal="right"/>
    </xf>
    <xf numFmtId="49" fontId="5" fillId="3" borderId="0" xfId="0" applyNumberFormat="1" applyFont="1" applyFill="1" applyAlignment="1">
      <alignment horizontal="left"/>
    </xf>
    <xf numFmtId="38" fontId="5" fillId="3" borderId="0" xfId="0" applyNumberFormat="1" applyFont="1" applyFill="1" applyAlignment="1">
      <alignment horizontal="right"/>
    </xf>
    <xf numFmtId="49" fontId="4" fillId="3" borderId="0" xfId="0" applyNumberFormat="1" applyFont="1" applyFill="1"/>
    <xf numFmtId="164" fontId="8" fillId="6" borderId="11" xfId="0" applyNumberFormat="1" applyFont="1" applyFill="1" applyBorder="1" applyAlignment="1">
      <alignment horizontal="right"/>
    </xf>
    <xf numFmtId="164" fontId="8" fillId="6" borderId="12" xfId="0" applyNumberFormat="1" applyFont="1" applyFill="1" applyBorder="1" applyAlignment="1">
      <alignment horizontal="right"/>
    </xf>
    <xf numFmtId="49" fontId="3" fillId="3" borderId="0" xfId="0" applyNumberFormat="1" applyFont="1" applyFill="1"/>
    <xf numFmtId="38" fontId="3" fillId="3" borderId="0" xfId="0" applyNumberFormat="1" applyFont="1" applyFill="1"/>
    <xf numFmtId="49" fontId="5" fillId="3" borderId="13" xfId="0" applyNumberFormat="1" applyFont="1" applyFill="1" applyBorder="1"/>
    <xf numFmtId="0" fontId="5" fillId="3" borderId="13" xfId="0" applyFont="1" applyFill="1" applyBorder="1" applyAlignment="1">
      <alignment horizontal="center"/>
    </xf>
    <xf numFmtId="49" fontId="9" fillId="3" borderId="0" xfId="0" applyNumberFormat="1" applyFont="1" applyFill="1"/>
    <xf numFmtId="49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top" wrapText="1"/>
    </xf>
    <xf numFmtId="49" fontId="9" fillId="3" borderId="0" xfId="0" applyNumberFormat="1" applyFont="1" applyFill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165" fontId="3" fillId="3" borderId="0" xfId="2" applyNumberFormat="1" applyFont="1" applyFill="1"/>
    <xf numFmtId="10" fontId="3" fillId="3" borderId="0" xfId="3" applyNumberFormat="1" applyFont="1" applyFill="1"/>
    <xf numFmtId="49" fontId="2" fillId="4" borderId="2" xfId="1" applyNumberFormat="1" applyFill="1" applyBorder="1" applyAlignment="1">
      <alignment horizontal="center"/>
    </xf>
    <xf numFmtId="0" fontId="2" fillId="4" borderId="3" xfId="1" applyNumberFormat="1" applyFill="1" applyBorder="1" applyAlignment="1">
      <alignment horizontal="center"/>
    </xf>
    <xf numFmtId="49" fontId="2" fillId="4" borderId="4" xfId="1" applyNumberFormat="1" applyFill="1" applyBorder="1" applyAlignment="1">
      <alignment horizontal="center"/>
    </xf>
    <xf numFmtId="38" fontId="5" fillId="3" borderId="6" xfId="0" applyNumberFormat="1" applyFont="1" applyFill="1" applyBorder="1"/>
    <xf numFmtId="38" fontId="5" fillId="3" borderId="7" xfId="0" applyNumberFormat="1" applyFont="1" applyFill="1" applyBorder="1"/>
    <xf numFmtId="38" fontId="4" fillId="3" borderId="6" xfId="0" applyNumberFormat="1" applyFont="1" applyFill="1" applyBorder="1"/>
    <xf numFmtId="38" fontId="4" fillId="3" borderId="7" xfId="0" applyNumberFormat="1" applyFont="1" applyFill="1" applyBorder="1"/>
    <xf numFmtId="49" fontId="6" fillId="4" borderId="5" xfId="1" applyNumberFormat="1" applyFont="1" applyFill="1" applyBorder="1" applyAlignment="1">
      <alignment horizontal="left"/>
    </xf>
    <xf numFmtId="167" fontId="6" fillId="4" borderId="6" xfId="4" applyNumberFormat="1" applyFont="1" applyFill="1" applyBorder="1"/>
    <xf numFmtId="38" fontId="6" fillId="4" borderId="7" xfId="1" applyNumberFormat="1" applyFont="1" applyFill="1" applyBorder="1"/>
    <xf numFmtId="38" fontId="6" fillId="4" borderId="14" xfId="1" applyNumberFormat="1" applyFont="1" applyFill="1" applyBorder="1"/>
    <xf numFmtId="49" fontId="8" fillId="5" borderId="5" xfId="1" applyNumberFormat="1" applyFont="1" applyFill="1" applyBorder="1" applyAlignment="1">
      <alignment horizontal="left"/>
    </xf>
    <xf numFmtId="167" fontId="8" fillId="5" borderId="6" xfId="4" applyNumberFormat="1" applyFont="1" applyFill="1" applyBorder="1"/>
    <xf numFmtId="38" fontId="8" fillId="5" borderId="14" xfId="1" applyNumberFormat="1" applyFont="1" applyFill="1" applyBorder="1"/>
    <xf numFmtId="49" fontId="2" fillId="4" borderId="5" xfId="1" applyNumberFormat="1" applyFill="1" applyBorder="1" applyAlignment="1">
      <alignment horizontal="left"/>
    </xf>
    <xf numFmtId="167" fontId="2" fillId="4" borderId="6" xfId="4" applyNumberFormat="1" applyFont="1" applyFill="1" applyBorder="1"/>
    <xf numFmtId="38" fontId="2" fillId="4" borderId="14" xfId="1" applyNumberFormat="1" applyFill="1" applyBorder="1"/>
    <xf numFmtId="49" fontId="1" fillId="5" borderId="5" xfId="1" applyNumberFormat="1" applyFont="1" applyFill="1" applyBorder="1" applyAlignment="1">
      <alignment horizontal="left"/>
    </xf>
    <xf numFmtId="167" fontId="1" fillId="5" borderId="6" xfId="4" applyNumberFormat="1" applyFont="1" applyFill="1" applyBorder="1"/>
    <xf numFmtId="38" fontId="1" fillId="5" borderId="14" xfId="1" applyNumberFormat="1" applyFont="1" applyFill="1" applyBorder="1"/>
    <xf numFmtId="37" fontId="5" fillId="3" borderId="9" xfId="0" applyNumberFormat="1" applyFont="1" applyFill="1" applyBorder="1"/>
    <xf numFmtId="37" fontId="5" fillId="3" borderId="15" xfId="0" applyNumberFormat="1" applyFont="1" applyFill="1" applyBorder="1"/>
    <xf numFmtId="49" fontId="2" fillId="7" borderId="5" xfId="1" applyNumberFormat="1" applyFill="1" applyBorder="1" applyAlignment="1">
      <alignment horizontal="left"/>
    </xf>
    <xf numFmtId="38" fontId="2" fillId="7" borderId="6" xfId="1" applyNumberFormat="1" applyFill="1" applyBorder="1"/>
    <xf numFmtId="38" fontId="2" fillId="7" borderId="14" xfId="1" applyNumberFormat="1" applyFill="1" applyBorder="1"/>
    <xf numFmtId="49" fontId="2" fillId="4" borderId="16" xfId="1" applyNumberFormat="1" applyFill="1" applyBorder="1" applyAlignment="1">
      <alignment horizontal="left"/>
    </xf>
    <xf numFmtId="167" fontId="2" fillId="4" borderId="11" xfId="4" applyNumberFormat="1" applyFont="1" applyFill="1" applyBorder="1"/>
    <xf numFmtId="38" fontId="2" fillId="4" borderId="17" xfId="1" applyNumberFormat="1" applyFill="1" applyBorder="1"/>
    <xf numFmtId="38" fontId="5" fillId="3" borderId="0" xfId="0" applyNumberFormat="1" applyFont="1" applyFill="1"/>
    <xf numFmtId="49" fontId="9" fillId="3" borderId="0" xfId="0" applyNumberFormat="1" applyFont="1" applyFill="1" applyAlignment="1">
      <alignment horizontal="center"/>
    </xf>
    <xf numFmtId="0" fontId="9" fillId="3" borderId="0" xfId="0" applyFont="1" applyFill="1" applyAlignment="1">
      <alignment horizontal="center"/>
    </xf>
  </cellXfs>
  <cellStyles count="5">
    <cellStyle name="Millares 2" xfId="2" xr:uid="{DFFE6EC1-E1FA-4528-8707-CB3CE9C0D954}"/>
    <cellStyle name="Millares 2 2" xfId="4" xr:uid="{98AF1375-09AB-4A40-A65A-2E789587D8E5}"/>
    <cellStyle name="Normal" xfId="0" builtinId="0"/>
    <cellStyle name="Porcentaje 2" xfId="3" xr:uid="{54834069-2C85-4FC6-A11A-01101C4FFD32}"/>
    <cellStyle name="Total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2089150</xdr:colOff>
      <xdr:row>0</xdr:row>
      <xdr:rowOff>66674</xdr:rowOff>
    </xdr:from>
    <xdr:to>
      <xdr:col>1</xdr:col>
      <xdr:colOff>4518025</xdr:colOff>
      <xdr:row>0</xdr:row>
      <xdr:rowOff>609599</xdr:rowOff>
    </xdr:to>
    <xdr:pic>
      <xdr:nvPicPr>
        <xdr:cNvPr id="2" name="2 Imagen" descr="\\hades\Aplicaciones WEB\HISTORIAL_LABORAL\IMAGENES\jpg\Logo2.jpg">
          <a:extLst>
            <a:ext uri="{FF2B5EF4-FFF2-40B4-BE49-F238E27FC236}">
              <a16:creationId xmlns:a16="http://schemas.microsoft.com/office/drawing/2014/main" id="{34973B25-3C75-4C10-9A71-86C804911F6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66674"/>
          <a:ext cx="2428875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2000250</xdr:colOff>
      <xdr:row>0</xdr:row>
      <xdr:rowOff>57150</xdr:rowOff>
    </xdr:from>
    <xdr:to>
      <xdr:col>1</xdr:col>
      <xdr:colOff>4434231</xdr:colOff>
      <xdr:row>0</xdr:row>
      <xdr:rowOff>635343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81D9553-7824-4008-8505-E96BF90E4B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0900" y="57150"/>
          <a:ext cx="2433981" cy="5781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no\Gerencia%20de%20Contabilidad%20AFP\2.%20ESTADOS%20FINANCIEROS%20MENSUALES\2020\11.%20Noviembre\Estado%20de%20Resultados%20al%2030%20de%20Noviemb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DV-IDENTITY-0"/>
    </sheetNames>
    <sheetDataSet>
      <sheetData sheetId="0">
        <row r="46">
          <cell r="F46">
            <v>8957140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9E340-60A7-443C-9AF9-91A6BF7700AD}">
  <dimension ref="A1:D58"/>
  <sheetViews>
    <sheetView topLeftCell="A34" workbookViewId="0">
      <selection activeCell="A34" sqref="A1:XFD1048576"/>
    </sheetView>
  </sheetViews>
  <sheetFormatPr baseColWidth="10" defaultColWidth="11.453125" defaultRowHeight="0" customHeight="1" zeroHeight="1" x14ac:dyDescent="0.2"/>
  <cols>
    <col min="1" max="1" width="1.7265625" style="35" customWidth="1"/>
    <col min="2" max="2" width="73.08984375" style="35" bestFit="1" customWidth="1"/>
    <col min="3" max="4" width="9.90625" style="36" bestFit="1" customWidth="1"/>
    <col min="5" max="7" width="11.453125" style="2" customWidth="1"/>
    <col min="8" max="16383" width="11.453125" style="2"/>
    <col min="16384" max="16384" width="7.26953125" style="2" customWidth="1"/>
  </cols>
  <sheetData>
    <row r="1" spans="1:4" ht="52.5" customHeight="1" x14ac:dyDescent="0.2">
      <c r="A1" s="1"/>
      <c r="B1" s="1"/>
      <c r="C1" s="1"/>
      <c r="D1" s="1"/>
    </row>
    <row r="2" spans="1:4" ht="13" x14ac:dyDescent="0.3">
      <c r="A2" s="3" t="s">
        <v>0</v>
      </c>
      <c r="B2" s="3"/>
      <c r="C2" s="3"/>
      <c r="D2" s="3"/>
    </row>
    <row r="3" spans="1:4" ht="12.75" customHeight="1" x14ac:dyDescent="0.3">
      <c r="A3" s="3" t="s">
        <v>1</v>
      </c>
      <c r="B3" s="3"/>
      <c r="C3" s="3"/>
      <c r="D3" s="3"/>
    </row>
    <row r="4" spans="1:4" ht="15" customHeight="1" x14ac:dyDescent="0.2">
      <c r="A4" s="4" t="s">
        <v>2</v>
      </c>
      <c r="B4" s="4"/>
      <c r="C4" s="4"/>
      <c r="D4" s="4"/>
    </row>
    <row r="5" spans="1:4" ht="13" thickBot="1" x14ac:dyDescent="0.3">
      <c r="A5" s="5"/>
      <c r="B5" s="6"/>
      <c r="C5" s="6"/>
      <c r="D5" s="6"/>
    </row>
    <row r="6" spans="1:4" ht="13" x14ac:dyDescent="0.3">
      <c r="A6" s="5"/>
      <c r="B6" s="7" t="s">
        <v>3</v>
      </c>
      <c r="C6" s="8">
        <v>2020</v>
      </c>
      <c r="D6" s="9">
        <v>2019</v>
      </c>
    </row>
    <row r="7" spans="1:4" ht="12.5" x14ac:dyDescent="0.25">
      <c r="A7" s="5"/>
      <c r="B7" s="10"/>
      <c r="C7" s="11"/>
      <c r="D7" s="12"/>
    </row>
    <row r="8" spans="1:4" ht="13" x14ac:dyDescent="0.3">
      <c r="A8" s="5"/>
      <c r="B8" s="13" t="s">
        <v>4</v>
      </c>
      <c r="C8" s="14"/>
      <c r="D8" s="15"/>
    </row>
    <row r="9" spans="1:4" ht="12.5" x14ac:dyDescent="0.25">
      <c r="A9" s="5"/>
      <c r="B9" s="10" t="s">
        <v>5</v>
      </c>
      <c r="C9" s="11">
        <v>51480844</v>
      </c>
      <c r="D9" s="12">
        <v>57198918</v>
      </c>
    </row>
    <row r="10" spans="1:4" ht="13" customHeight="1" x14ac:dyDescent="0.3">
      <c r="A10" s="5"/>
      <c r="B10" s="13" t="s">
        <v>6</v>
      </c>
      <c r="C10" s="14">
        <f>SUM(C9)</f>
        <v>51480844</v>
      </c>
      <c r="D10" s="15">
        <f>SUM(D9)</f>
        <v>57198918</v>
      </c>
    </row>
    <row r="11" spans="1:4" ht="12.5" x14ac:dyDescent="0.25">
      <c r="A11" s="5"/>
      <c r="B11" s="10"/>
      <c r="C11" s="11"/>
      <c r="D11" s="12"/>
    </row>
    <row r="12" spans="1:4" ht="13" x14ac:dyDescent="0.3">
      <c r="A12" s="5"/>
      <c r="B12" s="13" t="s">
        <v>7</v>
      </c>
      <c r="C12" s="14"/>
      <c r="D12" s="15"/>
    </row>
    <row r="13" spans="1:4" ht="12.5" x14ac:dyDescent="0.25">
      <c r="A13" s="5"/>
      <c r="B13" s="10" t="s">
        <v>8</v>
      </c>
      <c r="C13" s="11">
        <v>24018771</v>
      </c>
      <c r="D13" s="12">
        <v>25581416</v>
      </c>
    </row>
    <row r="14" spans="1:4" ht="12.5" x14ac:dyDescent="0.25">
      <c r="A14" s="5"/>
      <c r="B14" s="10" t="s">
        <v>9</v>
      </c>
      <c r="C14" s="11">
        <v>962999</v>
      </c>
      <c r="D14" s="12">
        <v>1032795</v>
      </c>
    </row>
    <row r="15" spans="1:4" ht="12.5" x14ac:dyDescent="0.25">
      <c r="A15" s="5"/>
      <c r="B15" s="10" t="s">
        <v>10</v>
      </c>
      <c r="C15" s="11">
        <v>1434119</v>
      </c>
      <c r="D15" s="12">
        <v>1697654</v>
      </c>
    </row>
    <row r="16" spans="1:4" ht="13" x14ac:dyDescent="0.3">
      <c r="A16" s="5"/>
      <c r="B16" s="13" t="s">
        <v>6</v>
      </c>
      <c r="C16" s="14">
        <f>SUM(C13:C15)</f>
        <v>26415889</v>
      </c>
      <c r="D16" s="15">
        <f>SUM(D13:D15)</f>
        <v>28311865</v>
      </c>
    </row>
    <row r="17" spans="1:4" ht="8.75" customHeight="1" x14ac:dyDescent="0.25">
      <c r="A17" s="5"/>
      <c r="B17" s="10"/>
      <c r="C17" s="11"/>
      <c r="D17" s="12"/>
    </row>
    <row r="18" spans="1:4" ht="13" x14ac:dyDescent="0.3">
      <c r="A18" s="5"/>
      <c r="B18" s="16" t="s">
        <v>11</v>
      </c>
      <c r="C18" s="17">
        <f>C10-C16</f>
        <v>25064955</v>
      </c>
      <c r="D18" s="18">
        <f>D10-D16</f>
        <v>28887053</v>
      </c>
    </row>
    <row r="19" spans="1:4" ht="8.75" customHeight="1" x14ac:dyDescent="0.25">
      <c r="A19" s="5"/>
      <c r="B19" s="10"/>
      <c r="C19" s="11"/>
      <c r="D19" s="12"/>
    </row>
    <row r="20" spans="1:4" ht="13" x14ac:dyDescent="0.3">
      <c r="A20" s="5"/>
      <c r="B20" s="13" t="s">
        <v>12</v>
      </c>
      <c r="C20" s="14"/>
      <c r="D20" s="15"/>
    </row>
    <row r="21" spans="1:4" ht="12.5" x14ac:dyDescent="0.25">
      <c r="A21" s="5"/>
      <c r="B21" s="10" t="s">
        <v>13</v>
      </c>
      <c r="C21" s="11">
        <v>10889842</v>
      </c>
      <c r="D21" s="12">
        <v>11052894</v>
      </c>
    </row>
    <row r="22" spans="1:4" ht="12.5" x14ac:dyDescent="0.25">
      <c r="A22" s="5"/>
      <c r="B22" s="10" t="s">
        <v>14</v>
      </c>
      <c r="C22" s="11">
        <v>1326233</v>
      </c>
      <c r="D22" s="12">
        <v>1046329</v>
      </c>
    </row>
    <row r="23" spans="1:4" ht="12.5" x14ac:dyDescent="0.25">
      <c r="A23" s="5"/>
      <c r="B23" s="10" t="s">
        <v>15</v>
      </c>
      <c r="C23" s="11">
        <v>51965</v>
      </c>
      <c r="D23" s="12">
        <v>13684</v>
      </c>
    </row>
    <row r="24" spans="1:4" ht="13" x14ac:dyDescent="0.3">
      <c r="A24" s="5"/>
      <c r="B24" s="13" t="s">
        <v>6</v>
      </c>
      <c r="C24" s="14">
        <f>SUM(C21:C23)</f>
        <v>12268040</v>
      </c>
      <c r="D24" s="15">
        <f>SUM(D21:D23)</f>
        <v>12112907</v>
      </c>
    </row>
    <row r="25" spans="1:4" ht="8.75" customHeight="1" x14ac:dyDescent="0.25">
      <c r="A25" s="5"/>
      <c r="B25" s="10"/>
      <c r="C25" s="11"/>
      <c r="D25" s="12"/>
    </row>
    <row r="26" spans="1:4" ht="13" x14ac:dyDescent="0.3">
      <c r="A26" s="5"/>
      <c r="B26" s="13" t="s">
        <v>16</v>
      </c>
      <c r="C26" s="14"/>
      <c r="D26" s="15"/>
    </row>
    <row r="27" spans="1:4" ht="12.5" x14ac:dyDescent="0.25">
      <c r="A27" s="5"/>
      <c r="B27" s="10" t="s">
        <v>17</v>
      </c>
      <c r="C27" s="11">
        <v>1311</v>
      </c>
      <c r="D27" s="12">
        <v>716</v>
      </c>
    </row>
    <row r="28" spans="1:4" ht="12.5" x14ac:dyDescent="0.25">
      <c r="A28" s="5"/>
      <c r="B28" s="10" t="s">
        <v>18</v>
      </c>
      <c r="C28" s="19">
        <v>-862782</v>
      </c>
      <c r="D28" s="20">
        <v>-1052671</v>
      </c>
    </row>
    <row r="29" spans="1:4" ht="13" x14ac:dyDescent="0.3">
      <c r="A29" s="5"/>
      <c r="B29" s="13" t="s">
        <v>6</v>
      </c>
      <c r="C29" s="21">
        <f>SUM(C27:C28)</f>
        <v>-861471</v>
      </c>
      <c r="D29" s="22">
        <f>SUM(D27:D28)</f>
        <v>-1051955</v>
      </c>
    </row>
    <row r="30" spans="1:4" ht="8.75" customHeight="1" x14ac:dyDescent="0.25">
      <c r="A30" s="5"/>
      <c r="B30" s="10"/>
      <c r="C30" s="19"/>
      <c r="D30" s="20"/>
    </row>
    <row r="31" spans="1:4" ht="13" x14ac:dyDescent="0.3">
      <c r="A31" s="5"/>
      <c r="B31" s="13" t="s">
        <v>19</v>
      </c>
      <c r="C31" s="21"/>
      <c r="D31" s="22"/>
    </row>
    <row r="32" spans="1:4" ht="12.5" x14ac:dyDescent="0.25">
      <c r="A32" s="5"/>
      <c r="B32" s="10" t="s">
        <v>20</v>
      </c>
      <c r="C32" s="19">
        <v>14606</v>
      </c>
      <c r="D32" s="20">
        <v>61175</v>
      </c>
    </row>
    <row r="33" spans="1:4" ht="12.5" x14ac:dyDescent="0.25">
      <c r="A33" s="5"/>
      <c r="B33" s="10" t="s">
        <v>21</v>
      </c>
      <c r="C33" s="19">
        <v>-13535</v>
      </c>
      <c r="D33" s="20">
        <v>-13089</v>
      </c>
    </row>
    <row r="34" spans="1:4" ht="12.5" x14ac:dyDescent="0.25">
      <c r="A34" s="5"/>
      <c r="B34" s="10" t="s">
        <v>22</v>
      </c>
      <c r="C34" s="19">
        <v>19898</v>
      </c>
      <c r="D34" s="20">
        <v>25202</v>
      </c>
    </row>
    <row r="35" spans="1:4" ht="12.5" x14ac:dyDescent="0.25">
      <c r="A35" s="5"/>
      <c r="B35" s="10" t="s">
        <v>23</v>
      </c>
      <c r="C35" s="19">
        <v>-27285</v>
      </c>
      <c r="D35" s="20">
        <v>-56818</v>
      </c>
    </row>
    <row r="36" spans="1:4" ht="13" x14ac:dyDescent="0.3">
      <c r="A36" s="5"/>
      <c r="B36" s="13" t="s">
        <v>6</v>
      </c>
      <c r="C36" s="21">
        <f>SUM(C32:C35)</f>
        <v>-6316</v>
      </c>
      <c r="D36" s="22">
        <f>SUM(D32:D35)</f>
        <v>16470</v>
      </c>
    </row>
    <row r="37" spans="1:4" ht="8.75" customHeight="1" x14ac:dyDescent="0.25">
      <c r="A37" s="5"/>
      <c r="B37" s="10"/>
      <c r="C37" s="11"/>
      <c r="D37" s="12"/>
    </row>
    <row r="38" spans="1:4" ht="13" x14ac:dyDescent="0.3">
      <c r="A38" s="5"/>
      <c r="B38" s="23" t="s">
        <v>24</v>
      </c>
      <c r="C38" s="24">
        <f>C10-C16-C24-C29-C36</f>
        <v>13664702</v>
      </c>
      <c r="D38" s="25">
        <f>D10-D16-D24-D29-D36</f>
        <v>17809631</v>
      </c>
    </row>
    <row r="39" spans="1:4" ht="8.75" customHeight="1" x14ac:dyDescent="0.25">
      <c r="A39" s="5"/>
      <c r="B39" s="10"/>
      <c r="C39" s="11"/>
      <c r="D39" s="12"/>
    </row>
    <row r="40" spans="1:4" ht="12.5" x14ac:dyDescent="0.25">
      <c r="A40" s="5"/>
      <c r="B40" s="10" t="s">
        <v>25</v>
      </c>
      <c r="C40" s="11">
        <v>4223903</v>
      </c>
      <c r="D40" s="12">
        <v>5399397</v>
      </c>
    </row>
    <row r="41" spans="1:4" ht="12.5" x14ac:dyDescent="0.25">
      <c r="A41" s="5"/>
      <c r="B41" s="10" t="s">
        <v>26</v>
      </c>
      <c r="C41" s="11">
        <v>484846</v>
      </c>
      <c r="D41" s="12">
        <v>615554</v>
      </c>
    </row>
    <row r="42" spans="1:4" ht="13" x14ac:dyDescent="0.3">
      <c r="A42" s="5"/>
      <c r="B42" s="13" t="s">
        <v>27</v>
      </c>
      <c r="C42" s="14">
        <f>C38-C40-C41</f>
        <v>8955953</v>
      </c>
      <c r="D42" s="15">
        <f>D38-D40-D41</f>
        <v>11794680</v>
      </c>
    </row>
    <row r="43" spans="1:4" ht="8.75" customHeight="1" x14ac:dyDescent="0.25">
      <c r="A43" s="5"/>
      <c r="B43" s="10"/>
      <c r="C43" s="19"/>
      <c r="D43" s="12"/>
    </row>
    <row r="44" spans="1:4" ht="12.5" x14ac:dyDescent="0.25">
      <c r="A44" s="5"/>
      <c r="B44" s="10" t="s">
        <v>28</v>
      </c>
      <c r="C44" s="26">
        <v>-1187</v>
      </c>
      <c r="D44" s="20">
        <v>-2081</v>
      </c>
    </row>
    <row r="45" spans="1:4" ht="8.75" customHeight="1" x14ac:dyDescent="0.25">
      <c r="A45" s="5"/>
      <c r="B45" s="10"/>
      <c r="C45" s="26"/>
      <c r="D45" s="20"/>
    </row>
    <row r="46" spans="1:4" ht="13.5" thickBot="1" x14ac:dyDescent="0.35">
      <c r="A46" s="5"/>
      <c r="B46" s="27" t="s">
        <v>29</v>
      </c>
      <c r="C46" s="28">
        <v>8957140</v>
      </c>
      <c r="D46" s="29">
        <v>11796761</v>
      </c>
    </row>
    <row r="47" spans="1:4" ht="12.5" x14ac:dyDescent="0.25">
      <c r="A47" s="5"/>
      <c r="B47" s="30"/>
      <c r="C47" s="31"/>
      <c r="D47" s="31"/>
    </row>
    <row r="48" spans="1:4" ht="13.5" thickBot="1" x14ac:dyDescent="0.35">
      <c r="A48" s="32"/>
      <c r="B48" s="27" t="s">
        <v>30</v>
      </c>
      <c r="C48" s="33">
        <f>C46/1000000</f>
        <v>8.9571400000000008</v>
      </c>
      <c r="D48" s="34">
        <f>D46/1000000</f>
        <v>11.796761</v>
      </c>
    </row>
    <row r="49" spans="1:4" ht="12.5" x14ac:dyDescent="0.25">
      <c r="A49" s="5"/>
      <c r="B49" s="30"/>
      <c r="C49" s="31"/>
      <c r="D49" s="31"/>
    </row>
    <row r="50" spans="1:4" ht="12.5" x14ac:dyDescent="0.25">
      <c r="A50" s="5"/>
      <c r="B50" s="30"/>
      <c r="C50" s="31"/>
      <c r="D50" s="31"/>
    </row>
    <row r="51" spans="1:4" ht="10" x14ac:dyDescent="0.2"/>
    <row r="52" spans="1:4" ht="10" x14ac:dyDescent="0.2"/>
    <row r="53" spans="1:4" ht="10" x14ac:dyDescent="0.2"/>
    <row r="54" spans="1:4" ht="12.5" x14ac:dyDescent="0.25">
      <c r="A54" s="5"/>
      <c r="B54" s="37"/>
      <c r="C54" s="38"/>
      <c r="D54" s="38"/>
    </row>
    <row r="55" spans="1:4" ht="11.5" x14ac:dyDescent="0.25">
      <c r="A55" s="39"/>
      <c r="B55" s="40" t="s">
        <v>31</v>
      </c>
      <c r="C55" s="41" t="s">
        <v>32</v>
      </c>
      <c r="D55" s="41"/>
    </row>
    <row r="56" spans="1:4" ht="11.5" x14ac:dyDescent="0.25">
      <c r="A56" s="39"/>
      <c r="B56" s="42" t="s">
        <v>33</v>
      </c>
      <c r="C56" s="43" t="s">
        <v>34</v>
      </c>
      <c r="D56" s="43"/>
    </row>
    <row r="57" spans="1:4" ht="10" x14ac:dyDescent="0.2"/>
    <row r="58" spans="1:4" ht="10" x14ac:dyDescent="0.2"/>
  </sheetData>
  <sheetProtection algorithmName="SHA-512" hashValue="a9C6fhH5hcmPnL51OJ0BoCLONrVggMQ5BL3napmm1Dy3uC6Cfre9Dg0fDqHl381UzMxHokgpYrdk3vsCyZlGFg==" saltValue="NEHqS/kogwwLaXkbEcf23Q==" spinCount="100000" sheet="1" objects="1" scenarios="1" selectLockedCells="1" selectUnlockedCells="1"/>
  <mergeCells count="8">
    <mergeCell ref="C55:D55"/>
    <mergeCell ref="C56:D56"/>
    <mergeCell ref="A1:D1"/>
    <mergeCell ref="A2:D2"/>
    <mergeCell ref="A3:D3"/>
    <mergeCell ref="A4:D4"/>
    <mergeCell ref="B5:D5"/>
    <mergeCell ref="C54:D54"/>
  </mergeCells>
  <printOptions horizontalCentered="1"/>
  <pageMargins left="0.74803149606299213" right="0.74803149606299213" top="0.98425196850393704" bottom="0.98425196850393704" header="0" footer="0"/>
  <pageSetup scale="8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63A69-C943-4C4E-AB97-18BF3A14EF4D}">
  <dimension ref="A1:G58"/>
  <sheetViews>
    <sheetView tabSelected="1" workbookViewId="0">
      <selection sqref="A1:XFD1048576"/>
    </sheetView>
  </sheetViews>
  <sheetFormatPr baseColWidth="10" defaultColWidth="11.453125" defaultRowHeight="0" customHeight="1" zeroHeight="1" x14ac:dyDescent="0.2"/>
  <cols>
    <col min="1" max="1" width="1.7265625" style="35" customWidth="1"/>
    <col min="2" max="2" width="64" style="35" bestFit="1" customWidth="1"/>
    <col min="3" max="4" width="15.1796875" style="36" customWidth="1"/>
    <col min="5" max="5" width="11.453125" style="2" customWidth="1"/>
    <col min="6" max="6" width="8.1796875" style="44" bestFit="1" customWidth="1"/>
    <col min="7" max="7" width="6.1796875" style="45" bestFit="1" customWidth="1"/>
    <col min="8" max="16379" width="11.453125" style="2"/>
    <col min="16380" max="16384" width="10.54296875" style="2" customWidth="1"/>
  </cols>
  <sheetData>
    <row r="1" spans="1:7" ht="52.5" customHeight="1" x14ac:dyDescent="0.2">
      <c r="A1" s="1"/>
      <c r="B1" s="1"/>
      <c r="C1" s="1"/>
      <c r="D1" s="1"/>
    </row>
    <row r="2" spans="1:7" ht="13" x14ac:dyDescent="0.3">
      <c r="A2" s="3" t="s">
        <v>0</v>
      </c>
      <c r="B2" s="3"/>
      <c r="C2" s="3"/>
      <c r="D2" s="3"/>
    </row>
    <row r="3" spans="1:7" ht="12.75" customHeight="1" x14ac:dyDescent="0.3">
      <c r="A3" s="3" t="s">
        <v>35</v>
      </c>
      <c r="B3" s="3"/>
      <c r="C3" s="3"/>
      <c r="D3" s="3"/>
    </row>
    <row r="4" spans="1:7" ht="15" customHeight="1" x14ac:dyDescent="0.2">
      <c r="A4" s="4" t="s">
        <v>2</v>
      </c>
      <c r="B4" s="4"/>
      <c r="C4" s="4"/>
      <c r="D4" s="4"/>
    </row>
    <row r="5" spans="1:7" ht="13" thickBot="1" x14ac:dyDescent="0.3">
      <c r="A5" s="5"/>
      <c r="B5" s="6"/>
      <c r="C5" s="6"/>
      <c r="D5" s="6"/>
    </row>
    <row r="6" spans="1:7" ht="14.5" x14ac:dyDescent="0.35">
      <c r="A6" s="5"/>
      <c r="B6" s="46" t="s">
        <v>3</v>
      </c>
      <c r="C6" s="47">
        <v>2020</v>
      </c>
      <c r="D6" s="48">
        <v>2019</v>
      </c>
    </row>
    <row r="7" spans="1:7" ht="8.75" customHeight="1" x14ac:dyDescent="0.25">
      <c r="A7" s="5"/>
      <c r="B7" s="10"/>
      <c r="C7" s="49"/>
      <c r="D7" s="50"/>
    </row>
    <row r="8" spans="1:7" ht="13" x14ac:dyDescent="0.3">
      <c r="A8" s="5"/>
      <c r="B8" s="13" t="s">
        <v>36</v>
      </c>
      <c r="C8" s="51"/>
      <c r="D8" s="52"/>
    </row>
    <row r="9" spans="1:7" ht="13" x14ac:dyDescent="0.3">
      <c r="A9" s="5"/>
      <c r="B9" s="10" t="s">
        <v>37</v>
      </c>
      <c r="C9" s="51"/>
      <c r="D9" s="52"/>
    </row>
    <row r="10" spans="1:7" ht="12.5" x14ac:dyDescent="0.25">
      <c r="A10" s="5"/>
      <c r="B10" s="10" t="s">
        <v>38</v>
      </c>
      <c r="C10" s="49">
        <v>12990936</v>
      </c>
      <c r="D10" s="50">
        <v>7823328</v>
      </c>
      <c r="E10" s="44"/>
      <c r="G10" s="44"/>
    </row>
    <row r="11" spans="1:7" ht="12.5" x14ac:dyDescent="0.25">
      <c r="A11" s="5"/>
      <c r="B11" s="10" t="s">
        <v>39</v>
      </c>
      <c r="C11" s="49">
        <v>14461122</v>
      </c>
      <c r="D11" s="50">
        <v>24232442</v>
      </c>
      <c r="E11" s="44"/>
    </row>
    <row r="12" spans="1:7" ht="12.5" x14ac:dyDescent="0.25">
      <c r="A12" s="5"/>
      <c r="B12" s="10" t="s">
        <v>40</v>
      </c>
      <c r="C12" s="49">
        <v>1791490</v>
      </c>
      <c r="D12" s="50">
        <v>573207</v>
      </c>
      <c r="E12" s="44"/>
    </row>
    <row r="13" spans="1:7" ht="12.5" x14ac:dyDescent="0.25">
      <c r="A13" s="5"/>
      <c r="B13" s="10" t="s">
        <v>41</v>
      </c>
      <c r="C13" s="49">
        <v>69542</v>
      </c>
      <c r="D13" s="50">
        <v>25643</v>
      </c>
      <c r="E13" s="44"/>
    </row>
    <row r="14" spans="1:7" ht="13" x14ac:dyDescent="0.3">
      <c r="A14" s="5"/>
      <c r="B14" s="53" t="s">
        <v>42</v>
      </c>
      <c r="C14" s="54">
        <f>SUM(C10:C13)</f>
        <v>29313090</v>
      </c>
      <c r="D14" s="55">
        <f>SUM(D10:D13)</f>
        <v>32654620</v>
      </c>
      <c r="E14" s="44"/>
    </row>
    <row r="15" spans="1:7" ht="8.75" customHeight="1" x14ac:dyDescent="0.25">
      <c r="A15" s="5"/>
      <c r="B15" s="10"/>
      <c r="C15" s="49"/>
      <c r="D15" s="50"/>
      <c r="E15" s="44"/>
    </row>
    <row r="16" spans="1:7" ht="13" x14ac:dyDescent="0.3">
      <c r="A16" s="5"/>
      <c r="B16" s="13" t="s">
        <v>43</v>
      </c>
      <c r="C16" s="51"/>
      <c r="D16" s="52"/>
      <c r="E16" s="44"/>
    </row>
    <row r="17" spans="1:5" ht="12.5" x14ac:dyDescent="0.25">
      <c r="A17" s="5"/>
      <c r="B17" s="10" t="s">
        <v>44</v>
      </c>
      <c r="C17" s="49">
        <v>2984</v>
      </c>
      <c r="D17" s="50">
        <v>3074</v>
      </c>
      <c r="E17" s="44"/>
    </row>
    <row r="18" spans="1:5" ht="12.5" x14ac:dyDescent="0.25">
      <c r="A18" s="5"/>
      <c r="B18" s="10" t="s">
        <v>45</v>
      </c>
      <c r="C18" s="49">
        <v>1106141</v>
      </c>
      <c r="D18" s="50">
        <v>1376722</v>
      </c>
      <c r="E18" s="44"/>
    </row>
    <row r="19" spans="1:5" ht="12.5" x14ac:dyDescent="0.25">
      <c r="A19" s="5"/>
      <c r="B19" s="10" t="s">
        <v>46</v>
      </c>
      <c r="C19" s="49">
        <v>3158556</v>
      </c>
      <c r="D19" s="50">
        <v>2737736</v>
      </c>
      <c r="E19" s="44"/>
    </row>
    <row r="20" spans="1:5" ht="12.5" x14ac:dyDescent="0.25">
      <c r="A20" s="5"/>
      <c r="B20" s="10" t="s">
        <v>47</v>
      </c>
      <c r="C20" s="49">
        <v>1343678</v>
      </c>
      <c r="D20" s="50">
        <v>1415678</v>
      </c>
      <c r="E20" s="44"/>
    </row>
    <row r="21" spans="1:5" ht="13" x14ac:dyDescent="0.3">
      <c r="A21" s="5"/>
      <c r="B21" s="53" t="s">
        <v>48</v>
      </c>
      <c r="C21" s="54">
        <f>SUM(C17:C20)</f>
        <v>5611359</v>
      </c>
      <c r="D21" s="56">
        <f>SUM(D17:D20)</f>
        <v>5533210</v>
      </c>
      <c r="E21" s="44"/>
    </row>
    <row r="22" spans="1:5" ht="13" x14ac:dyDescent="0.3">
      <c r="A22" s="5"/>
      <c r="B22" s="57" t="s">
        <v>49</v>
      </c>
      <c r="C22" s="58">
        <f>C14+C21</f>
        <v>34924449</v>
      </c>
      <c r="D22" s="59">
        <f>D14+D21</f>
        <v>38187830</v>
      </c>
      <c r="E22" s="44"/>
    </row>
    <row r="23" spans="1:5" ht="8.75" customHeight="1" x14ac:dyDescent="0.25">
      <c r="A23" s="5"/>
      <c r="B23" s="10"/>
      <c r="C23" s="49"/>
      <c r="D23" s="50"/>
      <c r="E23" s="44"/>
    </row>
    <row r="24" spans="1:5" ht="13" x14ac:dyDescent="0.3">
      <c r="A24" s="5"/>
      <c r="B24" s="13" t="s">
        <v>50</v>
      </c>
      <c r="C24" s="51"/>
      <c r="D24" s="52"/>
      <c r="E24" s="44"/>
    </row>
    <row r="25" spans="1:5" ht="8.75" customHeight="1" x14ac:dyDescent="0.25">
      <c r="A25" s="5"/>
      <c r="B25" s="10"/>
      <c r="C25" s="49"/>
      <c r="D25" s="50"/>
      <c r="E25" s="44"/>
    </row>
    <row r="26" spans="1:5" ht="13" x14ac:dyDescent="0.3">
      <c r="A26" s="5"/>
      <c r="B26" s="10" t="s">
        <v>51</v>
      </c>
      <c r="C26" s="51"/>
      <c r="D26" s="52"/>
      <c r="E26" s="44"/>
    </row>
    <row r="27" spans="1:5" ht="12.5" x14ac:dyDescent="0.25">
      <c r="A27" s="5"/>
      <c r="B27" s="10" t="s">
        <v>52</v>
      </c>
      <c r="C27" s="49">
        <v>4829133</v>
      </c>
      <c r="D27" s="50">
        <v>3851103</v>
      </c>
      <c r="E27" s="44"/>
    </row>
    <row r="28" spans="1:5" ht="12.5" x14ac:dyDescent="0.25">
      <c r="A28" s="5"/>
      <c r="B28" s="10" t="s">
        <v>53</v>
      </c>
      <c r="C28" s="49">
        <v>5213437</v>
      </c>
      <c r="D28" s="50">
        <v>5847352</v>
      </c>
      <c r="E28" s="44"/>
    </row>
    <row r="29" spans="1:5" ht="14.5" x14ac:dyDescent="0.35">
      <c r="A29" s="5"/>
      <c r="B29" s="60" t="s">
        <v>54</v>
      </c>
      <c r="C29" s="61">
        <f>SUM(C27:C28)</f>
        <v>10042570</v>
      </c>
      <c r="D29" s="62">
        <f>SUM(D27:D28)</f>
        <v>9698455</v>
      </c>
      <c r="E29" s="44"/>
    </row>
    <row r="30" spans="1:5" ht="8.75" customHeight="1" x14ac:dyDescent="0.25">
      <c r="A30" s="5"/>
      <c r="B30" s="10"/>
      <c r="C30" s="49"/>
      <c r="D30" s="50"/>
      <c r="E30" s="44"/>
    </row>
    <row r="31" spans="1:5" ht="13" x14ac:dyDescent="0.3">
      <c r="A31" s="5"/>
      <c r="B31" s="10" t="s">
        <v>55</v>
      </c>
      <c r="C31" s="51"/>
      <c r="D31" s="52"/>
      <c r="E31" s="44"/>
    </row>
    <row r="32" spans="1:5" ht="12.5" x14ac:dyDescent="0.25">
      <c r="A32" s="5"/>
      <c r="B32" s="10" t="s">
        <v>56</v>
      </c>
      <c r="C32" s="49">
        <v>3928207</v>
      </c>
      <c r="D32" s="50">
        <v>3829899</v>
      </c>
      <c r="E32" s="44"/>
    </row>
    <row r="33" spans="1:5" ht="14.5" x14ac:dyDescent="0.35">
      <c r="A33" s="5"/>
      <c r="B33" s="60" t="s">
        <v>57</v>
      </c>
      <c r="C33" s="61">
        <f>SUM(C32)</f>
        <v>3928207</v>
      </c>
      <c r="D33" s="62">
        <f>SUM(D32)</f>
        <v>3829899</v>
      </c>
      <c r="E33" s="44"/>
    </row>
    <row r="34" spans="1:5" ht="14.5" x14ac:dyDescent="0.35">
      <c r="A34" s="5"/>
      <c r="B34" s="63" t="s">
        <v>58</v>
      </c>
      <c r="C34" s="64">
        <f>C29+C33</f>
        <v>13970777</v>
      </c>
      <c r="D34" s="65">
        <f>+D29+D33</f>
        <v>13528354</v>
      </c>
      <c r="E34" s="44"/>
    </row>
    <row r="35" spans="1:5" ht="8.75" customHeight="1" x14ac:dyDescent="0.25">
      <c r="A35" s="5"/>
      <c r="B35" s="10"/>
      <c r="C35" s="49"/>
      <c r="D35" s="50"/>
      <c r="E35" s="44"/>
    </row>
    <row r="36" spans="1:5" ht="13" x14ac:dyDescent="0.3">
      <c r="A36" s="5"/>
      <c r="B36" s="13" t="s">
        <v>59</v>
      </c>
      <c r="C36" s="51"/>
      <c r="D36" s="52"/>
      <c r="E36" s="44"/>
    </row>
    <row r="37" spans="1:5" ht="12.5" x14ac:dyDescent="0.25">
      <c r="A37" s="5"/>
      <c r="B37" s="10" t="s">
        <v>60</v>
      </c>
      <c r="C37" s="49">
        <v>10000000</v>
      </c>
      <c r="D37" s="50">
        <v>10000000</v>
      </c>
      <c r="E37" s="44"/>
    </row>
    <row r="38" spans="1:5" ht="12.5" x14ac:dyDescent="0.25">
      <c r="A38" s="5"/>
      <c r="B38" s="10" t="s">
        <v>61</v>
      </c>
      <c r="C38" s="49">
        <v>2000000</v>
      </c>
      <c r="D38" s="50">
        <v>2000000</v>
      </c>
      <c r="E38" s="44"/>
    </row>
    <row r="39" spans="1:5" ht="12.5" x14ac:dyDescent="0.25">
      <c r="A39" s="5"/>
      <c r="B39" s="10" t="s">
        <v>62</v>
      </c>
      <c r="C39" s="66">
        <v>-3468</v>
      </c>
      <c r="D39" s="67">
        <v>-2822</v>
      </c>
      <c r="E39" s="44"/>
    </row>
    <row r="40" spans="1:5" ht="12.5" x14ac:dyDescent="0.25">
      <c r="A40" s="5"/>
      <c r="B40" s="10" t="s">
        <v>63</v>
      </c>
      <c r="C40" s="49">
        <f>+[1]Hoja1!$F$46</f>
        <v>8957140</v>
      </c>
      <c r="D40" s="50">
        <v>12662298</v>
      </c>
      <c r="E40" s="44"/>
    </row>
    <row r="41" spans="1:5" ht="12.5" x14ac:dyDescent="0.25">
      <c r="A41" s="5"/>
      <c r="B41" s="10" t="s">
        <v>64</v>
      </c>
      <c r="C41" s="49">
        <f>SUM(C37:C40)</f>
        <v>20953672</v>
      </c>
      <c r="D41" s="50">
        <f>SUM(D37:D40)</f>
        <v>24659476</v>
      </c>
      <c r="E41" s="44"/>
    </row>
    <row r="42" spans="1:5" ht="14.5" x14ac:dyDescent="0.35">
      <c r="A42" s="5"/>
      <c r="B42" s="63" t="s">
        <v>65</v>
      </c>
      <c r="C42" s="64">
        <f>C34+C41</f>
        <v>34924449</v>
      </c>
      <c r="D42" s="65">
        <f>D34+D41</f>
        <v>38187830</v>
      </c>
      <c r="E42" s="44"/>
    </row>
    <row r="43" spans="1:5" ht="12.5" x14ac:dyDescent="0.25">
      <c r="A43" s="5"/>
      <c r="B43" s="10"/>
      <c r="C43" s="49"/>
      <c r="D43" s="50"/>
      <c r="E43" s="44"/>
    </row>
    <row r="44" spans="1:5" ht="14.5" x14ac:dyDescent="0.35">
      <c r="A44" s="5"/>
      <c r="B44" s="60" t="s">
        <v>66</v>
      </c>
      <c r="C44" s="61">
        <v>451934</v>
      </c>
      <c r="D44" s="62">
        <v>4737962</v>
      </c>
      <c r="E44" s="44"/>
    </row>
    <row r="45" spans="1:5" ht="14.5" x14ac:dyDescent="0.35">
      <c r="A45" s="5"/>
      <c r="B45" s="68"/>
      <c r="C45" s="69"/>
      <c r="D45" s="70"/>
      <c r="E45" s="44"/>
    </row>
    <row r="46" spans="1:5" ht="15" thickBot="1" x14ac:dyDescent="0.4">
      <c r="A46" s="5"/>
      <c r="B46" s="71" t="s">
        <v>67</v>
      </c>
      <c r="C46" s="72">
        <v>1787858</v>
      </c>
      <c r="D46" s="73">
        <v>2203710</v>
      </c>
      <c r="E46" s="44"/>
    </row>
    <row r="47" spans="1:5" ht="12.5" x14ac:dyDescent="0.25">
      <c r="A47" s="5"/>
      <c r="B47" s="30"/>
      <c r="C47" s="74"/>
      <c r="D47" s="74"/>
    </row>
    <row r="48" spans="1:5" ht="12.5" x14ac:dyDescent="0.25">
      <c r="A48" s="5"/>
      <c r="B48" s="30"/>
      <c r="C48" s="74"/>
      <c r="D48" s="74"/>
    </row>
    <row r="49" spans="1:4" ht="12.5" x14ac:dyDescent="0.25">
      <c r="A49" s="5"/>
      <c r="B49" s="30"/>
      <c r="C49" s="74"/>
      <c r="D49" s="74"/>
    </row>
    <row r="50" spans="1:4" ht="12.5" x14ac:dyDescent="0.25">
      <c r="A50" s="5"/>
      <c r="B50" s="30"/>
      <c r="C50" s="74"/>
      <c r="D50" s="74"/>
    </row>
    <row r="51" spans="1:4" ht="10" x14ac:dyDescent="0.2"/>
    <row r="52" spans="1:4" ht="10" x14ac:dyDescent="0.2"/>
    <row r="53" spans="1:4" ht="10" x14ac:dyDescent="0.2"/>
    <row r="54" spans="1:4" ht="11.5" x14ac:dyDescent="0.25">
      <c r="A54" s="39"/>
      <c r="B54" s="75"/>
      <c r="C54" s="76"/>
      <c r="D54" s="76"/>
    </row>
    <row r="55" spans="1:4" ht="12.5" x14ac:dyDescent="0.25">
      <c r="A55" s="5"/>
      <c r="B55" s="37"/>
      <c r="C55" s="38"/>
      <c r="D55" s="38"/>
    </row>
    <row r="56" spans="1:4" ht="11.5" x14ac:dyDescent="0.25">
      <c r="A56" s="39"/>
      <c r="B56" s="40" t="s">
        <v>31</v>
      </c>
      <c r="C56" s="41" t="s">
        <v>32</v>
      </c>
      <c r="D56" s="41"/>
    </row>
    <row r="57" spans="1:4" ht="11.5" x14ac:dyDescent="0.25">
      <c r="A57" s="39"/>
      <c r="B57" s="42" t="s">
        <v>33</v>
      </c>
      <c r="C57" s="43" t="s">
        <v>34</v>
      </c>
      <c r="D57" s="43"/>
    </row>
    <row r="58" spans="1:4" ht="10" x14ac:dyDescent="0.2"/>
  </sheetData>
  <sheetProtection algorithmName="SHA-512" hashValue="qdePA9IQuQ6gJgaSeOqxyZQIhiEl8EZr/TbKv4Qe2UVW92SW6Yh6wVuG/WX8CTjiZGFBg4cZT9ZnDWdAvFjUrA==" saltValue="OWXr9hS5TgzYUi3GWKON/Q==" spinCount="100000" sheet="1" objects="1" scenarios="1" selectLockedCells="1" selectUnlockedCells="1"/>
  <mergeCells count="9">
    <mergeCell ref="C55:D55"/>
    <mergeCell ref="C56:D56"/>
    <mergeCell ref="C57:D57"/>
    <mergeCell ref="A1:D1"/>
    <mergeCell ref="A2:D2"/>
    <mergeCell ref="A3:D3"/>
    <mergeCell ref="A4:D4"/>
    <mergeCell ref="B5:D5"/>
    <mergeCell ref="C54:D54"/>
  </mergeCells>
  <printOptions horizontalCentered="1"/>
  <pageMargins left="0.74803149606299213" right="0.74803149606299213" top="0.98425196850393704" bottom="0.98425196850393704" header="0" footer="0"/>
  <pageSetup scale="8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ER</vt:lpstr>
      <vt:lpstr>BG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Galindo</dc:creator>
  <cp:lastModifiedBy>Claudia Galindo</cp:lastModifiedBy>
  <dcterms:created xsi:type="dcterms:W3CDTF">2020-12-14T14:10:07Z</dcterms:created>
  <dcterms:modified xsi:type="dcterms:W3CDTF">2020-12-14T14:12:53Z</dcterms:modified>
</cp:coreProperties>
</file>