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oscar.DPENTAGONO\OneDrive - Pentagono S.A. de C.V\Documentos\Müller\Fondeo\SGB\BVES\Publicacion EEFF\2020\"/>
    </mc:Choice>
  </mc:AlternateContent>
  <xr:revisionPtr revIDLastSave="0" documentId="13_ncr:1_{1FAB82CA-9BA5-4C54-9F8C-54CC6A718941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Balance" sheetId="1" r:id="rId1"/>
    <sheet name="Resultad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E15" i="2"/>
  <c r="E20" i="2"/>
  <c r="E27" i="2"/>
  <c r="E28" i="2"/>
  <c r="E30" i="2"/>
  <c r="E47" i="1"/>
  <c r="E30" i="1"/>
  <c r="E41" i="1"/>
  <c r="E9" i="1"/>
  <c r="E17" i="1"/>
  <c r="E48" i="1"/>
  <c r="E27" i="1"/>
</calcChain>
</file>

<file path=xl/sharedStrings.xml><?xml version="1.0" encoding="utf-8"?>
<sst xmlns="http://schemas.openxmlformats.org/spreadsheetml/2006/main" count="128" uniqueCount="118">
  <si>
    <t>PENTAGONO S.A. DE C.V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</si>
  <si>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</si>
  <si>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</si>
  <si>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</si>
  <si>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</si>
  <si>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</si>
  <si>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</si>
  <si>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</si>
  <si>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</si>
  <si>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</si>
  <si>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</si>
  <si>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</si>
  <si>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</si>
  <si>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</si>
  <si>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</si>
  <si>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</si>
  <si>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</si>
  <si>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</si>
  <si>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</si>
  <si>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</si>
  <si>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</si>
  <si>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</si>
  <si>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</si>
  <si>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</si>
  <si>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</si>
  <si>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</si>
  <si>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</si>
  <si>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</si>
  <si>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</si>
  <si>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</si>
  <si>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</si>
  <si>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</si>
  <si>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</si>
  <si>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</si>
  <si>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</si>
  <si>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</si>
  <si>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</si>
  <si>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</si>
  <si>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</si>
  <si>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</si>
  <si>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</si>
  <si>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</si>
  <si>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</si>
  <si>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</si>
  <si>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</si>
  <si>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</si>
  <si>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</si>
  <si>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</si>
  <si>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</si>
  <si>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</si>
  <si>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</si>
  <si>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</si>
  <si>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</si>
  <si>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</si>
  <si>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</si>
  <si>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</si>
  <si>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</si>
  <si>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</si>
  <si>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</si>
  <si>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</si>
  <si>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</si>
  <si>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</si>
  <si>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</si>
  <si>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</si>
  <si>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</si>
  <si>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</si>
  <si>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</si>
  <si>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</si>
  <si>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</si>
  <si>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</si>
  <si>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</si>
  <si>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</si>
  <si>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</si>
  <si>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</si>
  <si>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</si>
  <si>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</si>
  <si>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</si>
  <si>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</si>
  <si>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</si>
  <si>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</si>
  <si>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</si>
  <si>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</si>
  <si>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</si>
  <si>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</si>
  <si>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</si>
  <si>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</si>
  <si>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</si>
  <si>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</si>
  <si>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</si>
  <si>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</si>
  <si>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</si>
  <si>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</si>
  <si>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</si>
  <si>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</si>
  <si>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</si>
  <si>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</si>
  <si>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</si>
  <si>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</si>
  <si>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</si>
  <si>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3-0-00-00-00-00</t>
  </si>
  <si>
    <t>PATRIMONIO</t>
  </si>
  <si>
    <t>TOTAL PASIVO</t>
  </si>
  <si>
    <t>INGRESOS</t>
  </si>
  <si>
    <t>US$</t>
  </si>
  <si>
    <t>1-2-11-00-00-00</t>
  </si>
  <si>
    <t>PRESTAMOS A LARGO PLAZO</t>
  </si>
  <si>
    <t>Paseo General Escalón</t>
  </si>
  <si>
    <t>C.Comercial Villas Españolas</t>
  </si>
  <si>
    <t>PERDIDA DE OPERACIÓN</t>
  </si>
  <si>
    <t>Lic. Juan Manuel Hernández Quintero</t>
  </si>
  <si>
    <t xml:space="preserve"> Contador</t>
  </si>
  <si>
    <t xml:space="preserve">            Inscripción No. 7958</t>
  </si>
  <si>
    <t>PASIVO NO CORRIENTE</t>
  </si>
  <si>
    <t>Inscripción No. 7958</t>
  </si>
  <si>
    <t>Estado de Situación Financiera al 31 de octubre  de 2,020</t>
  </si>
  <si>
    <t>TEL. 2264-3363</t>
  </si>
  <si>
    <t>Tel. 2264-3363</t>
  </si>
  <si>
    <t>Estado de resultados del 01 de enero al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</si>
</sst>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h\:mm\:ss\ AM/PM"/>
  </numFmts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>
      <alignment vertical="top"/>
    </xf>
    <xf numFmtId="0" fontId="10" fillId="0" borderId="0"/>
  </cellStyleXfs>
  <cellXfs count="51">
    <xf numFmtId="0" fontId="0" fillId="0" borderId="0" xfId="0">
      <alignment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 readingOrder="1"/>
    </xf>
    <xf numFmtId="0" fontId="7" fillId="0" borderId="0" xfId="0" applyFont="1" applyAlignment="1">
      <alignment vertical="top"/>
    </xf>
    <xf numFmtId="4" fontId="7" fillId="0" borderId="0" xfId="0" applyNumberFormat="1" applyFont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4" fontId="8" fillId="0" borderId="2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0" fillId="2" borderId="4" xfId="0" applyFill="1" applyBorder="1">
      <alignment vertical="top"/>
    </xf>
    <xf numFmtId="0" fontId="2" fillId="2" borderId="5" xfId="0" applyFont="1" applyFill="1" applyBorder="1" applyAlignment="1">
      <alignment horizontal="left"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0" fillId="2" borderId="7" xfId="0" applyFill="1" applyBorder="1">
      <alignment vertical="top"/>
    </xf>
    <xf numFmtId="0" fontId="3" fillId="2" borderId="0" xfId="0" applyFont="1" applyFill="1" applyBorder="1" applyAlignment="1">
      <alignment horizontal="left" vertical="top"/>
    </xf>
    <xf numFmtId="0" fontId="0" fillId="2" borderId="0" xfId="0" applyFill="1" applyBorder="1">
      <alignment vertical="top"/>
    </xf>
    <xf numFmtId="0" fontId="0" fillId="2" borderId="8" xfId="0" applyFill="1" applyBorder="1">
      <alignment vertical="top"/>
    </xf>
    <xf numFmtId="0" fontId="0" fillId="2" borderId="9" xfId="0" applyFill="1" applyBorder="1">
      <alignment vertical="top"/>
    </xf>
    <xf numFmtId="0" fontId="3" fillId="2" borderId="1" xfId="0" applyFont="1" applyFill="1" applyBorder="1" applyAlignment="1">
      <alignment horizontal="left" vertical="top"/>
    </xf>
    <xf numFmtId="0" fontId="0" fillId="2" borderId="1" xfId="0" applyFill="1" applyBorder="1">
      <alignment vertical="top"/>
    </xf>
    <xf numFmtId="0" fontId="4" fillId="2" borderId="10" xfId="0" applyFont="1" applyFill="1" applyBorder="1" applyAlignment="1">
      <alignment horizontal="left" vertical="top"/>
    </xf>
    <xf numFmtId="0" fontId="0" fillId="2" borderId="0" xfId="0" applyFill="1">
      <alignment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4" fontId="7" fillId="0" borderId="0" xfId="0" applyNumberFormat="1" applyFont="1" applyAlignment="1">
      <alignment horizontal="center" vertical="top"/>
    </xf>
    <xf numFmtId="164" fontId="0" fillId="0" borderId="0" xfId="1" applyFont="1">
      <alignment vertical="top"/>
    </xf>
    <xf numFmtId="4" fontId="0" fillId="0" borderId="0" xfId="0" applyNumberFormat="1">
      <alignment vertical="top"/>
    </xf>
    <xf numFmtId="0" fontId="9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133350</xdr:rowOff>
    </xdr:from>
    <xdr:to>
      <xdr:col>1</xdr:col>
      <xdr:colOff>1343025</xdr:colOff>
      <xdr:row>3</xdr:row>
      <xdr:rowOff>152400</xdr:rowOff>
    </xdr:to>
    <xdr:pic>
      <xdr:nvPicPr>
        <xdr:cNvPr id="66716" name="Picture 1025">
          <a:extLst>
            <a:ext uri="{FF2B5EF4-FFF2-40B4-BE49-F238E27FC236}">
              <a16:creationId xmlns:a16="http://schemas.microsoft.com/office/drawing/2014/main" id="{14BF3106-EA95-48C3-80D0-9D3599A1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"/>
          <a:ext cx="12287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2</xdr:row>
      <xdr:rowOff>85725</xdr:rowOff>
    </xdr:from>
    <xdr:to>
      <xdr:col>1</xdr:col>
      <xdr:colOff>1228725</xdr:colOff>
      <xdr:row>4</xdr:row>
      <xdr:rowOff>123825</xdr:rowOff>
    </xdr:to>
    <xdr:pic>
      <xdr:nvPicPr>
        <xdr:cNvPr id="67739" name="Picture 1025">
          <a:extLst>
            <a:ext uri="{FF2B5EF4-FFF2-40B4-BE49-F238E27FC236}">
              <a16:creationId xmlns:a16="http://schemas.microsoft.com/office/drawing/2014/main" id="{B89B566E-44E9-4A18-BCA7-650FF446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9575"/>
          <a:ext cx="1143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K69"/>
  <sheetViews>
    <sheetView showGridLines="0" tabSelected="1" showOutlineSymbols="0" view="pageBreakPreview" zoomScale="85" zoomScaleNormal="100" zoomScaleSheetLayoutView="85" workbookViewId="0">
      <pane ySplit="6" topLeftCell="A16" activePane="bottomLeft" state="frozen"/>
      <selection pane="bottomLeft" activeCell="C54" sqref="C54"/>
    </sheetView>
  </sheetViews>
  <sheetFormatPr baseColWidth="10" defaultColWidth="6.85546875" defaultRowHeight="12.75" customHeight="1" x14ac:dyDescent="0.2"/>
  <cols>
    <col min="1" max="1" width="3.140625" customWidth="1"/>
    <col min="2" max="2" width="21.7109375" customWidth="1"/>
    <col min="3" max="3" width="47.7109375" customWidth="1"/>
    <col min="4" max="4" width="6.28515625" customWidth="1"/>
    <col min="5" max="5" width="16.28515625" customWidth="1"/>
    <col min="6" max="6" width="9.5703125" customWidth="1"/>
    <col min="7" max="7" width="10" customWidth="1"/>
    <col min="8" max="8" width="42.42578125" bestFit="1" customWidth="1"/>
    <col min="9" max="9" width="14.28515625" customWidth="1"/>
  </cols>
  <sheetData>
    <row r="2" spans="1:11" ht="14.25" customHeight="1" x14ac:dyDescent="0.2">
      <c r="A2" s="26"/>
      <c r="B2" s="27"/>
      <c r="C2" s="28" t="s">
        <v>0</v>
      </c>
      <c r="D2" s="29"/>
      <c r="E2" s="30"/>
      <c r="G2" s="1"/>
      <c r="H2" s="1"/>
      <c r="I2" s="2"/>
      <c r="J2" s="2"/>
    </row>
    <row r="3" spans="1:11" ht="16.5" customHeight="1" x14ac:dyDescent="0.2">
      <c r="A3" s="26"/>
      <c r="B3" s="31"/>
      <c r="C3" s="32" t="s">
        <v>106</v>
      </c>
      <c r="D3" s="33"/>
      <c r="E3" s="34"/>
      <c r="G3" s="1"/>
      <c r="H3" s="1"/>
      <c r="I3" s="1"/>
      <c r="J3" s="3"/>
      <c r="K3" s="3"/>
    </row>
    <row r="4" spans="1:11" ht="18.75" customHeight="1" x14ac:dyDescent="0.2">
      <c r="A4" s="26"/>
      <c r="B4" s="35"/>
      <c r="C4" s="36" t="s">
        <v>107</v>
      </c>
      <c r="D4" s="37"/>
      <c r="E4" s="38" t="s">
        <v>115</v>
      </c>
      <c r="G4" s="1"/>
      <c r="H4" s="1"/>
      <c r="I4" s="1"/>
      <c r="J4" s="4"/>
      <c r="K4" s="4"/>
    </row>
    <row r="5" spans="1:11" s="26" customFormat="1" ht="20.25" customHeight="1" x14ac:dyDescent="0.25">
      <c r="B5" s="46" t="s">
        <v>114</v>
      </c>
      <c r="C5" s="46"/>
      <c r="D5" s="46"/>
      <c r="E5" s="46"/>
      <c r="F5" s="25"/>
    </row>
    <row r="6" spans="1:11" s="26" customFormat="1" ht="13.5" customHeight="1" x14ac:dyDescent="0.2">
      <c r="B6" s="47" t="s">
        <v>98</v>
      </c>
      <c r="C6" s="47"/>
      <c r="D6" s="47"/>
      <c r="E6" s="47"/>
      <c r="F6" s="25"/>
    </row>
    <row r="7" spans="1:11" ht="11.25" customHeight="1" x14ac:dyDescent="0.2"/>
    <row r="8" spans="1:11" x14ac:dyDescent="0.2">
      <c r="B8" s="16" t="s">
        <v>1</v>
      </c>
      <c r="C8" s="11" t="s">
        <v>2</v>
      </c>
      <c r="D8" s="12"/>
      <c r="E8" s="12"/>
      <c r="F8" s="9"/>
    </row>
    <row r="9" spans="1:11" x14ac:dyDescent="0.2">
      <c r="B9" s="16" t="s">
        <v>3</v>
      </c>
      <c r="C9" s="11" t="s">
        <v>4</v>
      </c>
      <c r="D9" s="12"/>
      <c r="E9" s="12">
        <f>SUM(E10:E15)</f>
        <v>7427648.9200000009</v>
      </c>
      <c r="F9" s="9"/>
    </row>
    <row r="10" spans="1:11" x14ac:dyDescent="0.2">
      <c r="B10" s="8" t="s">
        <v>5</v>
      </c>
      <c r="C10" s="6" t="s">
        <v>6</v>
      </c>
      <c r="D10" s="9"/>
      <c r="E10" s="45">
        <v>648732.56000000006</v>
      </c>
      <c r="F10" s="9"/>
    </row>
    <row r="11" spans="1:11" x14ac:dyDescent="0.2">
      <c r="B11" s="8" t="s">
        <v>7</v>
      </c>
      <c r="C11" s="6" t="s">
        <v>8</v>
      </c>
      <c r="D11" s="9"/>
      <c r="E11" s="45">
        <v>21017.06</v>
      </c>
      <c r="F11" s="9"/>
    </row>
    <row r="12" spans="1:11" x14ac:dyDescent="0.2">
      <c r="B12" s="8" t="s">
        <v>9</v>
      </c>
      <c r="C12" s="6" t="s">
        <v>10</v>
      </c>
      <c r="D12" s="9"/>
      <c r="E12" s="45">
        <v>4441465.8000000007</v>
      </c>
      <c r="F12" s="9"/>
    </row>
    <row r="13" spans="1:11" x14ac:dyDescent="0.2">
      <c r="B13" s="8" t="s">
        <v>11</v>
      </c>
      <c r="C13" s="6" t="s">
        <v>12</v>
      </c>
      <c r="D13" s="9"/>
      <c r="E13" s="45">
        <v>1723613.03</v>
      </c>
      <c r="F13" s="9"/>
    </row>
    <row r="14" spans="1:11" x14ac:dyDescent="0.2">
      <c r="B14" s="8" t="s">
        <v>13</v>
      </c>
      <c r="C14" s="6" t="s">
        <v>14</v>
      </c>
      <c r="D14" s="9"/>
      <c r="E14" s="45">
        <v>69108.06</v>
      </c>
      <c r="F14" s="9"/>
    </row>
    <row r="15" spans="1:11" x14ac:dyDescent="0.2">
      <c r="B15" s="8" t="s">
        <v>15</v>
      </c>
      <c r="C15" s="6" t="s">
        <v>16</v>
      </c>
      <c r="D15" s="9"/>
      <c r="E15" s="45">
        <v>523712.41</v>
      </c>
      <c r="F15" s="9"/>
    </row>
    <row r="16" spans="1:11" x14ac:dyDescent="0.2">
      <c r="B16" s="8"/>
      <c r="C16" s="6"/>
      <c r="D16" s="9"/>
      <c r="F16" s="9"/>
    </row>
    <row r="17" spans="2:9" x14ac:dyDescent="0.2">
      <c r="B17" s="16" t="s">
        <v>17</v>
      </c>
      <c r="C17" s="11" t="s">
        <v>18</v>
      </c>
      <c r="D17" s="12"/>
      <c r="E17" s="12">
        <f>SUM(E18:E26)</f>
        <v>2248103.46</v>
      </c>
      <c r="F17" s="9"/>
    </row>
    <row r="18" spans="2:9" x14ac:dyDescent="0.2">
      <c r="B18" s="8" t="s">
        <v>19</v>
      </c>
      <c r="C18" s="6" t="s">
        <v>20</v>
      </c>
      <c r="D18" s="9"/>
      <c r="E18" s="45">
        <v>116575.03</v>
      </c>
      <c r="F18" s="9"/>
    </row>
    <row r="19" spans="2:9" x14ac:dyDescent="0.2">
      <c r="B19" s="8" t="s">
        <v>21</v>
      </c>
      <c r="C19" s="6" t="s">
        <v>22</v>
      </c>
      <c r="D19" s="9"/>
      <c r="E19" s="45">
        <v>1064535.3799999999</v>
      </c>
      <c r="F19" s="9"/>
    </row>
    <row r="20" spans="2:9" x14ac:dyDescent="0.2">
      <c r="B20" s="8" t="s">
        <v>23</v>
      </c>
      <c r="C20" s="6" t="s">
        <v>24</v>
      </c>
      <c r="D20" s="9"/>
      <c r="E20" s="45">
        <v>63069.33</v>
      </c>
      <c r="F20" s="9"/>
    </row>
    <row r="21" spans="2:9" x14ac:dyDescent="0.2">
      <c r="B21" s="8" t="s">
        <v>25</v>
      </c>
      <c r="C21" s="6" t="s">
        <v>26</v>
      </c>
      <c r="D21" s="9"/>
      <c r="E21" s="45">
        <v>5714.29</v>
      </c>
      <c r="F21" s="9"/>
    </row>
    <row r="22" spans="2:9" x14ac:dyDescent="0.2">
      <c r="B22" s="8" t="s">
        <v>27</v>
      </c>
      <c r="C22" s="6" t="s">
        <v>28</v>
      </c>
      <c r="D22" s="9"/>
      <c r="E22" s="45">
        <v>21340.97</v>
      </c>
      <c r="F22" s="9"/>
    </row>
    <row r="23" spans="2:9" x14ac:dyDescent="0.2">
      <c r="B23" s="8" t="s">
        <v>29</v>
      </c>
      <c r="C23" s="6" t="s">
        <v>30</v>
      </c>
      <c r="D23" s="9"/>
      <c r="E23" s="45">
        <v>57722.66</v>
      </c>
      <c r="F23" s="9"/>
    </row>
    <row r="24" spans="2:9" x14ac:dyDescent="0.2">
      <c r="B24" s="8" t="s">
        <v>31</v>
      </c>
      <c r="C24" s="6" t="s">
        <v>32</v>
      </c>
      <c r="D24" s="9"/>
      <c r="E24" s="45">
        <v>3075</v>
      </c>
      <c r="F24" s="9"/>
    </row>
    <row r="25" spans="2:9" x14ac:dyDescent="0.2">
      <c r="B25" s="8" t="s">
        <v>33</v>
      </c>
      <c r="C25" s="6" t="s">
        <v>34</v>
      </c>
      <c r="D25" s="9"/>
      <c r="E25" s="45">
        <v>267646.03999999998</v>
      </c>
      <c r="F25" s="9"/>
    </row>
    <row r="26" spans="2:9" x14ac:dyDescent="0.2">
      <c r="B26" s="8" t="s">
        <v>104</v>
      </c>
      <c r="C26" s="6" t="s">
        <v>105</v>
      </c>
      <c r="D26" s="9"/>
      <c r="E26" s="45">
        <v>648424.76</v>
      </c>
      <c r="F26" s="9"/>
    </row>
    <row r="27" spans="2:9" ht="16.5" customHeight="1" thickBot="1" x14ac:dyDescent="0.25">
      <c r="B27" s="8"/>
      <c r="C27" s="13" t="s">
        <v>83</v>
      </c>
      <c r="D27" s="14" t="s">
        <v>103</v>
      </c>
      <c r="E27" s="15">
        <f>E9+E17</f>
        <v>9675752.3800000008</v>
      </c>
      <c r="F27" s="9"/>
    </row>
    <row r="28" spans="2:9" ht="13.5" thickTop="1" x14ac:dyDescent="0.2">
      <c r="B28" s="8"/>
      <c r="C28" s="6"/>
      <c r="D28" s="9"/>
      <c r="F28" s="9"/>
    </row>
    <row r="29" spans="2:9" x14ac:dyDescent="0.2">
      <c r="B29" s="16" t="s">
        <v>35</v>
      </c>
      <c r="C29" s="11" t="s">
        <v>36</v>
      </c>
      <c r="D29" s="12"/>
      <c r="F29" s="9"/>
    </row>
    <row r="30" spans="2:9" x14ac:dyDescent="0.2">
      <c r="B30" s="16" t="s">
        <v>37</v>
      </c>
      <c r="C30" s="11" t="s">
        <v>38</v>
      </c>
      <c r="D30" s="12"/>
      <c r="E30" s="12">
        <f>SUM(E31:E36)</f>
        <v>4723270.57</v>
      </c>
      <c r="F30" s="9"/>
      <c r="I30" s="45"/>
    </row>
    <row r="31" spans="2:9" x14ac:dyDescent="0.2">
      <c r="B31" s="8" t="s">
        <v>39</v>
      </c>
      <c r="C31" s="6" t="s">
        <v>40</v>
      </c>
      <c r="D31" s="9"/>
      <c r="E31" s="45">
        <v>4491156.49</v>
      </c>
      <c r="F31" s="9"/>
    </row>
    <row r="32" spans="2:9" x14ac:dyDescent="0.2">
      <c r="B32" s="8" t="s">
        <v>41</v>
      </c>
      <c r="C32" s="6" t="s">
        <v>42</v>
      </c>
      <c r="D32" s="9"/>
      <c r="E32" s="45">
        <v>98829.990000000165</v>
      </c>
      <c r="F32" s="9"/>
    </row>
    <row r="33" spans="2:6" x14ac:dyDescent="0.2">
      <c r="B33" s="8" t="s">
        <v>43</v>
      </c>
      <c r="C33" s="6" t="s">
        <v>44</v>
      </c>
      <c r="D33" s="9"/>
      <c r="E33" s="45">
        <v>7147.25</v>
      </c>
      <c r="F33" s="9"/>
    </row>
    <row r="34" spans="2:6" x14ac:dyDescent="0.2">
      <c r="B34" s="8" t="s">
        <v>45</v>
      </c>
      <c r="C34" s="6" t="s">
        <v>46</v>
      </c>
      <c r="D34" s="9"/>
      <c r="E34" s="45">
        <v>33379.49</v>
      </c>
      <c r="F34" s="9"/>
    </row>
    <row r="35" spans="2:6" x14ac:dyDescent="0.2">
      <c r="B35" s="8" t="s">
        <v>47</v>
      </c>
      <c r="C35" s="6" t="s">
        <v>48</v>
      </c>
      <c r="D35" s="9"/>
      <c r="E35" s="45">
        <v>48461.38</v>
      </c>
      <c r="F35" s="9"/>
    </row>
    <row r="36" spans="2:6" x14ac:dyDescent="0.2">
      <c r="B36" s="8" t="s">
        <v>49</v>
      </c>
      <c r="C36" s="6" t="s">
        <v>50</v>
      </c>
      <c r="D36" s="9"/>
      <c r="E36" s="45">
        <v>44295.97</v>
      </c>
      <c r="F36" s="9"/>
    </row>
    <row r="37" spans="2:6" x14ac:dyDescent="0.2">
      <c r="B37" s="8"/>
      <c r="C37" s="6"/>
      <c r="D37" s="9"/>
      <c r="E37" s="45"/>
      <c r="F37" s="9"/>
    </row>
    <row r="38" spans="2:6" x14ac:dyDescent="0.2">
      <c r="B38" s="16" t="s">
        <v>51</v>
      </c>
      <c r="C38" s="11" t="s">
        <v>112</v>
      </c>
      <c r="D38" s="12"/>
      <c r="E38" s="45">
        <v>630944.25</v>
      </c>
      <c r="F38" s="9"/>
    </row>
    <row r="39" spans="2:6" x14ac:dyDescent="0.2">
      <c r="B39" s="8" t="s">
        <v>52</v>
      </c>
      <c r="C39" s="6" t="s">
        <v>53</v>
      </c>
      <c r="D39" s="9"/>
      <c r="E39" s="45">
        <v>588935.62</v>
      </c>
      <c r="F39" s="9"/>
    </row>
    <row r="40" spans="2:6" x14ac:dyDescent="0.2">
      <c r="B40" s="8" t="s">
        <v>54</v>
      </c>
      <c r="C40" s="6" t="s">
        <v>55</v>
      </c>
      <c r="D40" s="9"/>
      <c r="E40" s="45">
        <v>42008.63</v>
      </c>
      <c r="F40" s="9"/>
    </row>
    <row r="41" spans="2:6" ht="16.5" customHeight="1" x14ac:dyDescent="0.2">
      <c r="B41" s="8"/>
      <c r="C41" s="17" t="s">
        <v>101</v>
      </c>
      <c r="D41" s="18"/>
      <c r="E41" s="19">
        <f>E30+E38</f>
        <v>5354214.82</v>
      </c>
      <c r="F41" s="9"/>
    </row>
    <row r="42" spans="2:6" x14ac:dyDescent="0.2">
      <c r="B42" s="16" t="s">
        <v>99</v>
      </c>
      <c r="C42" s="11" t="s">
        <v>100</v>
      </c>
      <c r="D42" s="9"/>
      <c r="E42" s="45"/>
      <c r="F42" s="9"/>
    </row>
    <row r="43" spans="2:6" x14ac:dyDescent="0.2">
      <c r="B43" s="16" t="s">
        <v>56</v>
      </c>
      <c r="C43" s="11" t="s">
        <v>57</v>
      </c>
      <c r="D43" s="12"/>
      <c r="E43" s="45"/>
      <c r="F43" s="9"/>
    </row>
    <row r="44" spans="2:6" x14ac:dyDescent="0.2">
      <c r="B44" s="8" t="s">
        <v>58</v>
      </c>
      <c r="C44" s="6" t="s">
        <v>59</v>
      </c>
      <c r="D44" s="9"/>
      <c r="E44" s="45">
        <v>2002400</v>
      </c>
      <c r="F44" s="9"/>
    </row>
    <row r="45" spans="2:6" x14ac:dyDescent="0.2">
      <c r="B45" s="8" t="s">
        <v>60</v>
      </c>
      <c r="C45" s="6" t="s">
        <v>61</v>
      </c>
      <c r="D45" s="9"/>
      <c r="E45" s="45">
        <v>1576778.15</v>
      </c>
      <c r="F45" s="9"/>
    </row>
    <row r="46" spans="2:6" x14ac:dyDescent="0.2">
      <c r="B46" s="8" t="s">
        <v>62</v>
      </c>
      <c r="C46" s="6" t="s">
        <v>63</v>
      </c>
      <c r="D46" s="9"/>
      <c r="E46" s="45">
        <v>742359.41</v>
      </c>
      <c r="F46" s="9"/>
    </row>
    <row r="47" spans="2:6" ht="16.5" customHeight="1" x14ac:dyDescent="0.2">
      <c r="B47" s="8"/>
      <c r="C47" s="17" t="s">
        <v>84</v>
      </c>
      <c r="D47" s="18"/>
      <c r="E47" s="19">
        <f>SUM(E44:E46)</f>
        <v>4321537.5599999996</v>
      </c>
      <c r="F47" s="9"/>
    </row>
    <row r="48" spans="2:6" ht="16.5" customHeight="1" thickBot="1" x14ac:dyDescent="0.25">
      <c r="B48" s="8"/>
      <c r="C48" s="17" t="s">
        <v>85</v>
      </c>
      <c r="D48" s="18" t="s">
        <v>103</v>
      </c>
      <c r="E48" s="20">
        <f>E41+E47</f>
        <v>9675752.379999999</v>
      </c>
      <c r="F48" s="9"/>
    </row>
    <row r="49" spans="2:6" ht="13.5" thickTop="1" x14ac:dyDescent="0.2">
      <c r="B49" s="8"/>
      <c r="C49" s="6"/>
      <c r="D49" s="9"/>
      <c r="E49" s="9"/>
      <c r="F49" s="9"/>
    </row>
    <row r="50" spans="2:6" x14ac:dyDescent="0.2">
      <c r="B50" s="8"/>
      <c r="C50" s="6"/>
      <c r="D50" s="9"/>
      <c r="E50" s="45"/>
      <c r="F50" s="9"/>
    </row>
    <row r="51" spans="2:6" x14ac:dyDescent="0.2">
      <c r="B51" s="8"/>
      <c r="C51" s="6"/>
      <c r="D51" s="9"/>
      <c r="E51" s="9"/>
      <c r="F51" s="9"/>
    </row>
    <row r="52" spans="2:6" x14ac:dyDescent="0.2">
      <c r="B52" s="8"/>
      <c r="C52" s="6"/>
      <c r="D52" s="9"/>
      <c r="E52" s="9"/>
      <c r="F52" s="9"/>
    </row>
    <row r="53" spans="2:6" x14ac:dyDescent="0.2">
      <c r="B53" s="8"/>
      <c r="C53" s="6"/>
      <c r="D53" s="9"/>
      <c r="E53" s="9"/>
      <c r="F53" s="9"/>
    </row>
    <row r="54" spans="2:6" x14ac:dyDescent="0.2">
      <c r="B54" s="5" t="s">
        <v>96</v>
      </c>
      <c r="D54" s="48" t="s">
        <v>109</v>
      </c>
      <c r="E54" s="48"/>
      <c r="F54" s="48"/>
    </row>
    <row r="55" spans="2:6" x14ac:dyDescent="0.2">
      <c r="B55" s="5" t="s">
        <v>97</v>
      </c>
      <c r="D55" s="48" t="s">
        <v>110</v>
      </c>
      <c r="E55" s="48"/>
      <c r="F55" s="48"/>
    </row>
    <row r="56" spans="2:6" x14ac:dyDescent="0.2">
      <c r="D56" s="5" t="s">
        <v>111</v>
      </c>
      <c r="E56" s="9"/>
      <c r="F56" s="9"/>
    </row>
    <row r="57" spans="2:6" x14ac:dyDescent="0.2">
      <c r="B57" s="8"/>
      <c r="C57" s="6"/>
      <c r="D57" s="9"/>
      <c r="E57" s="43"/>
      <c r="F57" s="9"/>
    </row>
    <row r="58" spans="2:6" x14ac:dyDescent="0.2">
      <c r="B58" s="8"/>
      <c r="C58" s="6"/>
      <c r="D58" s="9"/>
      <c r="E58" s="9"/>
      <c r="F58" s="9"/>
    </row>
    <row r="59" spans="2:6" x14ac:dyDescent="0.2">
      <c r="B59" s="8"/>
      <c r="C59" s="6"/>
      <c r="D59" s="9"/>
      <c r="E59" s="9"/>
      <c r="F59" s="9"/>
    </row>
    <row r="60" spans="2:6" x14ac:dyDescent="0.2">
      <c r="B60" s="8"/>
      <c r="C60" s="6"/>
      <c r="D60" s="9"/>
      <c r="E60" s="9"/>
      <c r="F60" s="9"/>
    </row>
    <row r="61" spans="2:6" x14ac:dyDescent="0.2">
      <c r="B61" s="8"/>
      <c r="C61" s="6"/>
      <c r="D61" s="9"/>
      <c r="E61" s="9"/>
      <c r="F61" s="9"/>
    </row>
    <row r="62" spans="2:6" x14ac:dyDescent="0.2">
      <c r="B62" s="8"/>
      <c r="C62" s="6"/>
      <c r="D62" s="9"/>
      <c r="E62" s="9"/>
      <c r="F62" s="9"/>
    </row>
    <row r="63" spans="2:6" x14ac:dyDescent="0.2">
      <c r="B63" s="8"/>
      <c r="C63" s="6"/>
      <c r="D63" s="9"/>
      <c r="E63" s="9"/>
      <c r="F63" s="9"/>
    </row>
    <row r="64" spans="2:6" x14ac:dyDescent="0.2">
      <c r="B64" s="8"/>
      <c r="C64" s="6"/>
      <c r="D64" s="9"/>
      <c r="E64" s="9"/>
      <c r="F64" s="9"/>
    </row>
    <row r="65" spans="2:6" x14ac:dyDescent="0.2">
      <c r="B65" s="8"/>
      <c r="C65" s="6"/>
      <c r="D65" s="9"/>
      <c r="E65" s="9"/>
      <c r="F65" s="9"/>
    </row>
    <row r="66" spans="2:6" x14ac:dyDescent="0.2">
      <c r="B66" s="8"/>
      <c r="C66" s="6"/>
      <c r="D66" s="9"/>
      <c r="E66" s="9"/>
      <c r="F66" s="9"/>
    </row>
    <row r="67" spans="2:6" x14ac:dyDescent="0.2">
      <c r="B67" s="8"/>
      <c r="C67" s="6"/>
      <c r="D67" s="9"/>
      <c r="E67" s="9"/>
      <c r="F67" s="9"/>
    </row>
    <row r="68" spans="2:6" ht="9" customHeight="1" x14ac:dyDescent="0.2">
      <c r="B68" s="5"/>
      <c r="C68" s="5"/>
      <c r="D68" s="5"/>
      <c r="E68" s="5"/>
      <c r="F68" s="5"/>
    </row>
    <row r="69" spans="2:6" ht="12.75" customHeight="1" x14ac:dyDescent="0.2">
      <c r="B69" s="7"/>
      <c r="C69" s="7"/>
      <c r="D69" s="9"/>
      <c r="E69" s="9"/>
      <c r="F69" s="5"/>
    </row>
  </sheetData>
  <mergeCells count="4">
    <mergeCell ref="B5:E5"/>
    <mergeCell ref="B6:E6"/>
    <mergeCell ref="D54:F54"/>
    <mergeCell ref="D55:F55"/>
  </mergeCells>
  <pageMargins left="0.88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40"/>
  <sheetViews>
    <sheetView view="pageBreakPreview" zoomScaleNormal="100" zoomScaleSheetLayoutView="100" workbookViewId="0">
      <selection activeCell="E30" sqref="E30"/>
    </sheetView>
  </sheetViews>
  <sheetFormatPr baseColWidth="10" defaultRowHeight="12.75" x14ac:dyDescent="0.2"/>
  <cols>
    <col min="1" max="1" width="4.28515625" customWidth="1"/>
    <col min="2" max="2" width="19.7109375" customWidth="1"/>
    <col min="3" max="3" width="45.7109375" customWidth="1"/>
    <col min="4" max="4" width="9.140625" customWidth="1"/>
    <col min="5" max="5" width="14.5703125" customWidth="1"/>
    <col min="6" max="6" width="14.42578125" bestFit="1" customWidth="1"/>
    <col min="7" max="7" width="17.85546875" style="44" bestFit="1" customWidth="1"/>
  </cols>
  <sheetData>
    <row r="3" spans="2:6" ht="16.5" x14ac:dyDescent="0.2">
      <c r="B3" s="39"/>
      <c r="C3" s="40" t="s">
        <v>0</v>
      </c>
      <c r="D3" s="40"/>
      <c r="E3" s="39"/>
    </row>
    <row r="4" spans="2:6" ht="14.25" x14ac:dyDescent="0.2">
      <c r="B4" s="39"/>
      <c r="C4" s="41" t="s">
        <v>106</v>
      </c>
      <c r="D4" s="41"/>
      <c r="E4" s="39"/>
    </row>
    <row r="5" spans="2:6" ht="14.25" x14ac:dyDescent="0.2">
      <c r="B5" s="39"/>
      <c r="C5" s="41" t="s">
        <v>107</v>
      </c>
      <c r="D5" s="41"/>
      <c r="E5" s="42" t="s">
        <v>116</v>
      </c>
    </row>
    <row r="7" spans="2:6" ht="15" x14ac:dyDescent="0.2">
      <c r="B7" s="49" t="s">
        <v>117</v>
      </c>
      <c r="C7" s="49"/>
      <c r="D7" s="49"/>
      <c r="E7" s="49"/>
    </row>
    <row r="8" spans="2:6" x14ac:dyDescent="0.2">
      <c r="B8" s="50" t="s">
        <v>95</v>
      </c>
      <c r="C8" s="50"/>
      <c r="D8" s="50"/>
      <c r="E8" s="50"/>
    </row>
    <row r="10" spans="2:6" x14ac:dyDescent="0.2">
      <c r="B10" s="16" t="s">
        <v>75</v>
      </c>
      <c r="C10" s="11" t="s">
        <v>102</v>
      </c>
      <c r="D10" s="11"/>
      <c r="E10" s="9"/>
      <c r="F10" s="44"/>
    </row>
    <row r="11" spans="2:6" x14ac:dyDescent="0.2">
      <c r="B11" s="16" t="s">
        <v>76</v>
      </c>
      <c r="C11" s="11" t="s">
        <v>77</v>
      </c>
      <c r="D11" s="11"/>
      <c r="E11" s="9"/>
      <c r="F11" s="44"/>
    </row>
    <row r="12" spans="2:6" x14ac:dyDescent="0.2">
      <c r="B12" s="8" t="s">
        <v>78</v>
      </c>
      <c r="C12" s="6" t="s">
        <v>86</v>
      </c>
      <c r="D12" s="6"/>
      <c r="E12" s="9">
        <v>1206699.53</v>
      </c>
      <c r="F12" s="44"/>
    </row>
    <row r="13" spans="2:6" x14ac:dyDescent="0.2">
      <c r="B13" s="8"/>
      <c r="C13" s="6" t="s">
        <v>87</v>
      </c>
      <c r="D13" s="6"/>
      <c r="E13" s="9"/>
    </row>
    <row r="14" spans="2:6" x14ac:dyDescent="0.2">
      <c r="B14" s="8" t="s">
        <v>64</v>
      </c>
      <c r="C14" s="6" t="s">
        <v>65</v>
      </c>
      <c r="D14" s="6"/>
      <c r="E14" s="10">
        <v>378617.78</v>
      </c>
      <c r="F14" s="44"/>
    </row>
    <row r="15" spans="2:6" ht="16.5" customHeight="1" x14ac:dyDescent="0.2">
      <c r="B15" s="8"/>
      <c r="C15" s="21" t="s">
        <v>88</v>
      </c>
      <c r="D15" s="21"/>
      <c r="E15" s="22">
        <f>E12-E14</f>
        <v>828081.75</v>
      </c>
    </row>
    <row r="16" spans="2:6" x14ac:dyDescent="0.2">
      <c r="B16" s="8"/>
      <c r="C16" s="6" t="s">
        <v>87</v>
      </c>
      <c r="D16" s="6"/>
      <c r="E16" s="9"/>
    </row>
    <row r="17" spans="2:6" x14ac:dyDescent="0.2">
      <c r="B17" s="16" t="s">
        <v>66</v>
      </c>
      <c r="C17" s="11" t="s">
        <v>67</v>
      </c>
      <c r="D17" s="11"/>
      <c r="E17" s="9"/>
      <c r="F17" s="44"/>
    </row>
    <row r="18" spans="2:6" x14ac:dyDescent="0.2">
      <c r="B18" s="8" t="s">
        <v>68</v>
      </c>
      <c r="C18" s="6" t="s">
        <v>89</v>
      </c>
      <c r="D18" s="6"/>
      <c r="E18" s="9">
        <v>216957.03</v>
      </c>
      <c r="F18" s="44"/>
    </row>
    <row r="19" spans="2:6" x14ac:dyDescent="0.2">
      <c r="B19" s="8" t="s">
        <v>69</v>
      </c>
      <c r="C19" s="6" t="s">
        <v>70</v>
      </c>
      <c r="D19" s="6"/>
      <c r="E19" s="10">
        <f>35814.65+594142.1</f>
        <v>629956.75</v>
      </c>
      <c r="F19" s="44"/>
    </row>
    <row r="20" spans="2:6" ht="16.5" customHeight="1" x14ac:dyDescent="0.2">
      <c r="B20" s="8"/>
      <c r="C20" s="21" t="s">
        <v>108</v>
      </c>
      <c r="D20" s="21"/>
      <c r="E20" s="22">
        <f>E15-E18-E19</f>
        <v>-18832.030000000028</v>
      </c>
    </row>
    <row r="21" spans="2:6" x14ac:dyDescent="0.2">
      <c r="B21" s="8"/>
      <c r="C21" s="6" t="s">
        <v>90</v>
      </c>
      <c r="D21" s="6"/>
      <c r="E21" s="9"/>
      <c r="F21" s="44"/>
    </row>
    <row r="22" spans="2:6" x14ac:dyDescent="0.2">
      <c r="B22" s="8" t="s">
        <v>79</v>
      </c>
      <c r="C22" s="6" t="s">
        <v>80</v>
      </c>
      <c r="D22" s="6"/>
      <c r="E22" s="9"/>
    </row>
    <row r="23" spans="2:6" x14ac:dyDescent="0.2">
      <c r="B23" s="8" t="s">
        <v>81</v>
      </c>
      <c r="C23" s="6" t="s">
        <v>82</v>
      </c>
      <c r="D23" s="6"/>
      <c r="E23" s="9">
        <v>106560.72</v>
      </c>
      <c r="F23" s="44"/>
    </row>
    <row r="24" spans="2:6" x14ac:dyDescent="0.2">
      <c r="B24" s="8"/>
      <c r="C24" s="6" t="s">
        <v>87</v>
      </c>
      <c r="D24" s="6"/>
      <c r="E24" s="9"/>
    </row>
    <row r="25" spans="2:6" x14ac:dyDescent="0.2">
      <c r="B25" s="8" t="s">
        <v>71</v>
      </c>
      <c r="C25" s="6" t="s">
        <v>72</v>
      </c>
      <c r="D25" s="6"/>
      <c r="E25" s="9"/>
    </row>
    <row r="26" spans="2:6" x14ac:dyDescent="0.2">
      <c r="B26" s="8" t="s">
        <v>73</v>
      </c>
      <c r="C26" s="6" t="s">
        <v>74</v>
      </c>
      <c r="D26" s="6"/>
      <c r="E26" s="10">
        <v>8415.4699999999993</v>
      </c>
      <c r="F26" s="44"/>
    </row>
    <row r="27" spans="2:6" ht="16.5" customHeight="1" x14ac:dyDescent="0.2">
      <c r="C27" s="21" t="s">
        <v>91</v>
      </c>
      <c r="D27" s="21"/>
      <c r="E27" s="23">
        <f>E20+E23-(E26)</f>
        <v>79313.219999999972</v>
      </c>
    </row>
    <row r="28" spans="2:6" x14ac:dyDescent="0.2">
      <c r="C28" s="6" t="s">
        <v>92</v>
      </c>
      <c r="D28" s="6"/>
      <c r="E28" s="9">
        <f>E27*0.07</f>
        <v>5551.9253999999983</v>
      </c>
    </row>
    <row r="29" spans="2:6" x14ac:dyDescent="0.2">
      <c r="C29" s="6" t="s">
        <v>93</v>
      </c>
      <c r="D29" s="6"/>
      <c r="E29" s="10">
        <v>38890.400000000001</v>
      </c>
    </row>
    <row r="30" spans="2:6" ht="16.5" customHeight="1" thickBot="1" x14ac:dyDescent="0.25">
      <c r="C30" s="21" t="s">
        <v>94</v>
      </c>
      <c r="D30" s="21"/>
      <c r="E30" s="24">
        <f>E27-E28-E29</f>
        <v>34870.894599999978</v>
      </c>
    </row>
    <row r="31" spans="2:6" ht="13.5" thickTop="1" x14ac:dyDescent="0.2"/>
    <row r="32" spans="2:6" x14ac:dyDescent="0.2">
      <c r="F32" s="44"/>
    </row>
    <row r="34" spans="2:6" x14ac:dyDescent="0.2">
      <c r="B34" s="8"/>
      <c r="C34" s="6"/>
      <c r="D34" s="6"/>
      <c r="E34" s="9"/>
    </row>
    <row r="35" spans="2:6" x14ac:dyDescent="0.2">
      <c r="B35" s="8"/>
      <c r="C35" s="6"/>
      <c r="D35" s="6"/>
      <c r="E35" s="9"/>
    </row>
    <row r="36" spans="2:6" x14ac:dyDescent="0.2">
      <c r="B36" s="5" t="s">
        <v>96</v>
      </c>
      <c r="C36" s="6"/>
      <c r="D36" s="48" t="s">
        <v>109</v>
      </c>
      <c r="E36" s="48"/>
      <c r="F36" s="48"/>
    </row>
    <row r="37" spans="2:6" x14ac:dyDescent="0.2">
      <c r="B37" s="5" t="s">
        <v>97</v>
      </c>
      <c r="C37" s="6"/>
      <c r="D37" s="48" t="s">
        <v>110</v>
      </c>
      <c r="E37" s="48"/>
      <c r="F37" s="48"/>
    </row>
    <row r="38" spans="2:6" x14ac:dyDescent="0.2">
      <c r="C38" s="6"/>
      <c r="D38" s="48" t="s">
        <v>113</v>
      </c>
      <c r="E38" s="48"/>
      <c r="F38" s="48"/>
    </row>
    <row r="40" spans="2:6" x14ac:dyDescent="0.2">
      <c r="B40" s="8"/>
      <c r="C40" s="6"/>
      <c r="D40" s="6"/>
      <c r="E40" s="9"/>
    </row>
  </sheetData>
  <mergeCells count="5">
    <mergeCell ref="B7:E7"/>
    <mergeCell ref="B8:E8"/>
    <mergeCell ref="D36:F36"/>
    <mergeCell ref="D37:F37"/>
    <mergeCell ref="D38:F38"/>
  </mergeCells>
  <pageMargins left="0.39" right="0.31496062992125984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Muller</cp:lastModifiedBy>
  <cp:lastPrinted>2020-12-09T21:23:23Z</cp:lastPrinted>
  <dcterms:created xsi:type="dcterms:W3CDTF">2019-02-28T22:50:16Z</dcterms:created>
  <dcterms:modified xsi:type="dcterms:W3CDTF">2020-12-09T21:23:49Z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