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xr:revisionPtr revIDLastSave="0" documentId="13_ncr:1_{F42EB15E-9199-40AC-AF75-BAC693B4009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" l="1"/>
  <c r="I32" i="2"/>
  <c r="I31" i="2"/>
  <c r="I25" i="2"/>
  <c r="I19" i="2"/>
  <c r="I27" i="2" s="1"/>
  <c r="I34" i="2" s="1"/>
  <c r="I38" i="2" s="1"/>
  <c r="I42" i="2" l="1"/>
  <c r="I51" i="1"/>
  <c r="I46" i="1"/>
  <c r="I42" i="1"/>
  <c r="I38" i="1"/>
  <c r="I33" i="1"/>
  <c r="I21" i="1"/>
  <c r="I17" i="1"/>
  <c r="I47" i="1" l="1"/>
  <c r="I52" i="1" s="1"/>
  <c r="I25" i="1"/>
  <c r="G33" i="1"/>
  <c r="G38" i="1"/>
  <c r="G17" i="1"/>
  <c r="G21" i="1"/>
  <c r="G42" i="1"/>
  <c r="G46" i="1"/>
  <c r="G51" i="1"/>
  <c r="G47" i="1" l="1"/>
  <c r="G52" i="1" s="1"/>
  <c r="G25" i="1"/>
  <c r="G25" i="2" l="1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<sst xmlns="http://schemas.openxmlformats.org/spreadsheetml/2006/main" count="101" uniqueCount="74">
  <si>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</si>
  <si>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</si>
  <si>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</si>
  <si>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</si>
  <si>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</si>
  <si>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</si>
  <si>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</si>
  <si>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</si>
  <si>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</si>
  <si>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</si>
  <si>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</si>
  <si>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</si>
  <si>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</si>
  <si>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</si>
  <si>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</si>
  <si>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</si>
  <si>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</si>
  <si>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</si>
  <si>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</si>
  <si>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</si>
  <si>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</si>
  <si>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</si>
  <si>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</si>
  <si>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</si>
  <si>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</si>
  <si>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</si>
  <si>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</si>
  <si>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</si>
  <si>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</si>
  <si>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</si>
  <si>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</si>
  <si>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</si>
  <si>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</si>
  <si>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</si>
  <si>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</si>
  <si>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</si>
  <si>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</si>
  <si>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</si>
  <si>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</si>
  <si>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</si>
  <si>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</si>
  <si>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</si>
  <si>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</si>
  <si>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</si>
  <si>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</si>
  <si>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</si>
  <si>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</si>
  <si>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</si>
  <si>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</si>
  <si>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</si>
  <si>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</si>
  <si>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</si>
  <si>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</si>
  <si>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</si>
  <si>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</si>
  <si>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</si>
  <si>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</si>
  <si>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</si>
  <si>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</si>
  <si>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</si>
  <si>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</si>
  <si>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</si>
  <si>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</si>
  <si>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</si>
  <si>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</si>
  <si>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</si>
  <si>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</si>
  <si>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</si>
  <si>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</si>
  <si>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</si>
  <si>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</si>
  <si>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</si>
  <si>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Al 30  de Noviembre de 2020 y 2019</t>
  </si>
  <si>
    <t>Por los años terminados el 30 de noviembre 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</si>
</sst>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</cellStyleXfs>
  <cellXfs count="142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66" fontId="18" fillId="0" borderId="3" xfId="43" applyNumberFormat="1" applyFont="1" applyBorder="1" applyAlignment="1" applyProtection="1">
      <alignment horizontal="right"/>
    </xf>
    <xf numFmtId="175" fontId="18" fillId="0" borderId="0" xfId="42" applyNumberFormat="1" applyFont="1" applyAlignment="1" applyProtection="1"/>
    <xf numFmtId="166" fontId="18" fillId="0" borderId="0" xfId="44" applyNumberFormat="1" applyFont="1"/>
    <xf numFmtId="170" fontId="8" fillId="0" borderId="0" xfId="13" applyNumberFormat="1" applyFont="1"/>
    <xf numFmtId="166" fontId="18" fillId="0" borderId="3" xfId="44" applyNumberFormat="1" applyFont="1" applyBorder="1"/>
    <xf numFmtId="174" fontId="18" fillId="0" borderId="0" xfId="44" applyNumberFormat="1" applyFont="1"/>
    <xf numFmtId="175" fontId="18" fillId="0" borderId="0" xfId="44" applyNumberFormat="1" applyFont="1"/>
    <xf numFmtId="175" fontId="18" fillId="0" borderId="3" xfId="44" applyNumberFormat="1" applyFont="1" applyBorder="1"/>
    <xf numFmtId="175" fontId="18" fillId="0" borderId="3" xfId="45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5" applyNumberFormat="1" applyFont="1" applyAlignment="1">
      <alignment horizontal="right"/>
    </xf>
    <xf numFmtId="166" fontId="18" fillId="0" borderId="3" xfId="45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21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5" applyNumberFormat="1" applyFont="1"/>
    <xf numFmtId="166" fontId="18" fillId="0" borderId="3" xfId="45" applyNumberFormat="1" applyFont="1" applyBorder="1"/>
    <xf numFmtId="170" fontId="3" fillId="0" borderId="6" xfId="3" applyNumberFormat="1" applyBorder="1" applyAlignment="1">
      <alignment horizontal="right"/>
    </xf>
    <xf numFmtId="166" fontId="18" fillId="0" borderId="3" xfId="45" applyNumberFormat="1" applyFont="1" applyBorder="1" applyProtection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>
      <alignment horizontal="right"/>
    </xf>
    <xf numFmtId="166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/>
    <xf numFmtId="175" fontId="18" fillId="0" borderId="3" xfId="45" applyNumberFormat="1" applyFont="1" applyBorder="1" applyAlignment="1" applyProtection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5" xr:uid="{209DCA5C-6C22-4F21-B27A-EFB69EEDFDCA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6D0555AC-853C-444C-872F-B5EB2C28DE0A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zoomScale="115" zoomScaleNormal="115" workbookViewId="0">
      <selection activeCell="G17" sqref="G17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21.332031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9">
        <v>2830.7</v>
      </c>
      <c r="H11" s="91"/>
      <c r="I11" s="104">
        <v>3340.0131799999999</v>
      </c>
    </row>
    <row r="12" spans="1:18">
      <c r="A12" s="15" t="s">
        <v>2</v>
      </c>
      <c r="B12" s="15"/>
      <c r="C12" s="15"/>
      <c r="D12" s="15"/>
      <c r="E12" s="49"/>
      <c r="F12" s="12"/>
      <c r="G12" s="129">
        <v>22</v>
      </c>
      <c r="H12" s="91"/>
      <c r="I12" s="104">
        <v>0.35249000000000003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9">
        <v>33077.599999999999</v>
      </c>
      <c r="H13" s="91"/>
      <c r="I13" s="104">
        <v>30656.48141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9">
        <v>2946.9</v>
      </c>
      <c r="H14" s="91"/>
      <c r="I14" s="104">
        <v>3116.1393499999999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9">
        <v>16044.4</v>
      </c>
      <c r="H15" s="91"/>
      <c r="I15" s="104">
        <v>26434.992450000002</v>
      </c>
    </row>
    <row r="16" spans="1:18">
      <c r="A16" s="15" t="s">
        <v>56</v>
      </c>
      <c r="B16" s="15"/>
      <c r="C16" s="15"/>
      <c r="D16" s="15"/>
      <c r="E16" s="49"/>
      <c r="F16" s="12"/>
      <c r="G16" s="129">
        <v>5440.4</v>
      </c>
      <c r="H16" s="91"/>
      <c r="I16" s="104">
        <v>3165.3366700000001</v>
      </c>
    </row>
    <row r="17" spans="1:13">
      <c r="A17" s="16"/>
      <c r="B17" s="16"/>
      <c r="C17" s="16"/>
      <c r="D17" s="16"/>
      <c r="E17" s="49"/>
      <c r="F17" s="17"/>
      <c r="G17" s="18">
        <f>SUM(G11:G16)</f>
        <v>60362</v>
      </c>
      <c r="H17" s="18"/>
      <c r="I17" s="18">
        <f>SUM(I11:I16)</f>
        <v>66713.315549999999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05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05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30">
        <v>2534.3000000000002</v>
      </c>
      <c r="H20" s="92"/>
      <c r="I20" s="106">
        <v>8350</v>
      </c>
    </row>
    <row r="21" spans="1:13">
      <c r="A21" s="15"/>
      <c r="B21" s="15"/>
      <c r="C21" s="15"/>
      <c r="D21" s="15"/>
      <c r="E21" s="49"/>
      <c r="F21" s="19"/>
      <c r="G21" s="21">
        <f>SUM(G19:G20)</f>
        <v>2534.3000000000002</v>
      </c>
      <c r="H21" s="21"/>
      <c r="I21" s="21">
        <f>SUM(I19:I20)</f>
        <v>8350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31">
        <v>4119.2</v>
      </c>
      <c r="H24" s="93"/>
      <c r="I24" s="106">
        <v>4271.3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67015.5</v>
      </c>
      <c r="H25" s="22"/>
      <c r="I25" s="22">
        <f>I17+I21+I24</f>
        <v>79334.615550000002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32">
        <v>2035.5</v>
      </c>
      <c r="H29" s="94"/>
      <c r="I29" s="107">
        <v>1569.6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33">
        <v>520.70000000000005</v>
      </c>
      <c r="H30" s="95"/>
      <c r="I30" s="108">
        <v>520.4</v>
      </c>
    </row>
    <row r="31" spans="1:13">
      <c r="A31" s="15" t="s">
        <v>58</v>
      </c>
      <c r="B31" s="15"/>
      <c r="C31" s="15"/>
      <c r="D31" s="15"/>
      <c r="E31" s="51"/>
      <c r="F31" s="58"/>
      <c r="G31" s="133">
        <v>3210.9</v>
      </c>
      <c r="H31" s="95"/>
      <c r="I31" s="108">
        <v>11645.1</v>
      </c>
    </row>
    <row r="32" spans="1:13">
      <c r="A32" s="15" t="s">
        <v>6</v>
      </c>
      <c r="B32" s="15"/>
      <c r="C32" s="15"/>
      <c r="D32" s="15"/>
      <c r="E32" s="51"/>
      <c r="F32" s="58"/>
      <c r="G32" s="134">
        <v>3100.6</v>
      </c>
      <c r="H32" s="95"/>
      <c r="I32" s="109">
        <v>3211.7</v>
      </c>
    </row>
    <row r="33" spans="1:14">
      <c r="A33" s="15"/>
      <c r="B33" s="15"/>
      <c r="C33" s="15"/>
      <c r="D33" s="15"/>
      <c r="E33" s="51"/>
      <c r="F33" s="58"/>
      <c r="G33" s="100">
        <f>SUM(G29:G32)</f>
        <v>8867.7000000000007</v>
      </c>
      <c r="H33" s="25"/>
      <c r="I33" s="100">
        <f>SUM(I29:I32)</f>
        <v>16946.8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35">
        <v>3077.3</v>
      </c>
      <c r="H35" s="96"/>
      <c r="I35" s="108">
        <v>4260.7</v>
      </c>
    </row>
    <row r="36" spans="1:14">
      <c r="A36" s="15" t="s">
        <v>8</v>
      </c>
      <c r="B36" s="15"/>
      <c r="C36" s="15"/>
      <c r="D36" s="15"/>
      <c r="E36" s="51"/>
      <c r="F36" s="58"/>
      <c r="G36" s="135">
        <v>297.5</v>
      </c>
      <c r="H36" s="96"/>
      <c r="I36" s="108">
        <v>279.89999999999998</v>
      </c>
    </row>
    <row r="37" spans="1:14">
      <c r="A37" s="15" t="s">
        <v>9</v>
      </c>
      <c r="B37" s="15"/>
      <c r="C37" s="15"/>
      <c r="D37" s="15"/>
      <c r="E37" s="51"/>
      <c r="F37" s="58"/>
      <c r="G37" s="136">
        <v>1532.8</v>
      </c>
      <c r="H37" s="97"/>
      <c r="I37" s="109">
        <v>7009.3</v>
      </c>
    </row>
    <row r="38" spans="1:14">
      <c r="A38" s="15"/>
      <c r="B38" s="15"/>
      <c r="C38" s="15"/>
      <c r="D38" s="15"/>
      <c r="E38" s="51"/>
      <c r="F38" s="58"/>
      <c r="G38" s="25">
        <f>SUM(G35:G37)</f>
        <v>4907.6000000000004</v>
      </c>
      <c r="H38" s="25"/>
      <c r="I38" s="25">
        <f>SUM(I35:I37)</f>
        <v>11549.9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7">
        <v>1282.2</v>
      </c>
      <c r="H40" s="98"/>
      <c r="I40" s="108">
        <v>1392.3</v>
      </c>
    </row>
    <row r="41" spans="1:14">
      <c r="A41" s="15" t="s">
        <v>11</v>
      </c>
      <c r="B41" s="15"/>
      <c r="C41" s="15"/>
      <c r="D41" s="15"/>
      <c r="E41" s="51"/>
      <c r="F41" s="58"/>
      <c r="G41" s="138">
        <v>12860.5</v>
      </c>
      <c r="H41" s="99"/>
      <c r="I41" s="109">
        <v>13981.1</v>
      </c>
    </row>
    <row r="42" spans="1:14">
      <c r="A42" s="15"/>
      <c r="B42" s="15"/>
      <c r="C42" s="15"/>
      <c r="D42" s="15"/>
      <c r="E42" s="51"/>
      <c r="F42" s="58"/>
      <c r="G42" s="25">
        <f>SUM(G40:G41)</f>
        <v>14142.7</v>
      </c>
      <c r="H42" s="25"/>
      <c r="I42" s="25">
        <f>SUM(I40:I41)</f>
        <v>15373.4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9">
        <v>4591.3</v>
      </c>
      <c r="H44" s="80"/>
      <c r="I44" s="108">
        <v>2801.9</v>
      </c>
    </row>
    <row r="45" spans="1:14">
      <c r="A45" s="15" t="s">
        <v>13</v>
      </c>
      <c r="B45" s="15"/>
      <c r="C45" s="15"/>
      <c r="D45" s="15"/>
      <c r="E45" s="51"/>
      <c r="F45" s="58"/>
      <c r="G45" s="140">
        <v>1486.7</v>
      </c>
      <c r="H45" s="81"/>
      <c r="I45" s="109">
        <v>1530.8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6078</v>
      </c>
      <c r="H46" s="25"/>
      <c r="I46" s="28">
        <f>SUM(I44:I45)</f>
        <v>4332.7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33996</v>
      </c>
      <c r="H47" s="25"/>
      <c r="I47" s="26">
        <f>I33+I38+I42+I46</f>
        <v>48202.799999999996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3">
        <v>13000</v>
      </c>
      <c r="H49" s="82"/>
      <c r="I49" s="108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41">
        <v>20019.5</v>
      </c>
      <c r="H50" s="101" t="s">
        <v>0</v>
      </c>
      <c r="I50" s="109">
        <v>18131.8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33019.5</v>
      </c>
      <c r="H51" s="101"/>
      <c r="I51" s="25">
        <f>SUM(I49:I50)</f>
        <v>31131.8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67015.5</v>
      </c>
      <c r="H52" s="25"/>
      <c r="I52" s="22">
        <f>I47+I51</f>
        <v>79334.599999999991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-1.5550000010989606E-2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3" zoomScaleNormal="100" workbookViewId="0">
      <selection activeCell="M13" sqref="M13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22">
        <v>73340.600000000006</v>
      </c>
      <c r="H14" s="83"/>
      <c r="I14" s="122">
        <v>76949.801860000007</v>
      </c>
    </row>
    <row r="15" spans="1:10">
      <c r="A15" s="35" t="s">
        <v>36</v>
      </c>
      <c r="D15" s="53"/>
      <c r="E15" s="54"/>
      <c r="G15" s="123">
        <v>18653.5</v>
      </c>
      <c r="H15" s="84"/>
      <c r="I15" s="123">
        <v>18939.863310000001</v>
      </c>
    </row>
    <row r="16" spans="1:10" ht="16.5" customHeight="1">
      <c r="A16" s="36" t="s">
        <v>61</v>
      </c>
      <c r="D16" s="53"/>
      <c r="E16" s="54"/>
      <c r="G16" s="123">
        <v>12793.8</v>
      </c>
      <c r="H16" s="84"/>
      <c r="I16" s="123">
        <v>11931.097</v>
      </c>
    </row>
    <row r="17" spans="1:9">
      <c r="A17" s="35" t="s">
        <v>37</v>
      </c>
      <c r="D17" s="53"/>
      <c r="E17" s="54"/>
      <c r="G17" s="123">
        <v>5152.6000000000004</v>
      </c>
      <c r="H17" s="84"/>
      <c r="I17" s="123">
        <v>5417.4149399999997</v>
      </c>
    </row>
    <row r="18" spans="1:9">
      <c r="A18" s="35" t="s">
        <v>38</v>
      </c>
      <c r="D18" s="53"/>
      <c r="E18" s="54"/>
      <c r="G18" s="124">
        <v>2517.5</v>
      </c>
      <c r="H18" s="85"/>
      <c r="I18" s="110">
        <v>2635.0976900000001</v>
      </c>
    </row>
    <row r="19" spans="1:9">
      <c r="A19" s="32"/>
      <c r="D19" s="53"/>
      <c r="E19" s="54"/>
      <c r="G19" s="69">
        <f>SUM(G14:G18)</f>
        <v>112458.00000000001</v>
      </c>
      <c r="H19" s="69"/>
      <c r="I19" s="111">
        <f>SUM(I14:I18)</f>
        <v>115873.2748</v>
      </c>
    </row>
    <row r="20" spans="1:9">
      <c r="A20" s="33" t="s">
        <v>52</v>
      </c>
      <c r="D20" s="53"/>
      <c r="E20" s="54"/>
      <c r="G20" s="70"/>
      <c r="H20" s="70"/>
      <c r="I20" s="112"/>
    </row>
    <row r="21" spans="1:9">
      <c r="A21" s="35" t="s">
        <v>39</v>
      </c>
      <c r="D21" s="53"/>
      <c r="E21" s="54"/>
      <c r="G21" s="125">
        <v>35053.1</v>
      </c>
      <c r="H21" s="86"/>
      <c r="I21" s="113">
        <v>38562.494180000002</v>
      </c>
    </row>
    <row r="22" spans="1:9">
      <c r="A22" s="35" t="s">
        <v>40</v>
      </c>
      <c r="D22" s="53"/>
      <c r="E22" s="54"/>
      <c r="G22" s="125">
        <v>39899.599999999999</v>
      </c>
      <c r="H22" s="86"/>
      <c r="I22" s="113">
        <v>40332.409399999997</v>
      </c>
    </row>
    <row r="23" spans="1:9">
      <c r="A23" s="35" t="s">
        <v>41</v>
      </c>
      <c r="D23" s="53"/>
      <c r="E23" s="54"/>
      <c r="G23" s="125">
        <v>18593.400000000001</v>
      </c>
      <c r="H23" s="86"/>
      <c r="I23" s="113">
        <v>17873.288710000001</v>
      </c>
    </row>
    <row r="24" spans="1:9">
      <c r="A24" s="35" t="s">
        <v>54</v>
      </c>
      <c r="D24" s="53"/>
      <c r="E24" s="54"/>
      <c r="G24" s="126">
        <v>11138.5</v>
      </c>
      <c r="H24" s="87"/>
      <c r="I24" s="114">
        <v>12490.56602</v>
      </c>
    </row>
    <row r="25" spans="1:9" ht="21" customHeight="1">
      <c r="A25" s="33"/>
      <c r="D25" s="53"/>
      <c r="E25" s="54"/>
      <c r="G25" s="71">
        <f>SUM(G21:G24)</f>
        <v>104684.6</v>
      </c>
      <c r="H25" s="72"/>
      <c r="I25" s="115">
        <f>SUM(I21:I24)</f>
        <v>109258.75831</v>
      </c>
    </row>
    <row r="26" spans="1:9" ht="13.5" customHeight="1">
      <c r="A26" s="33" t="s">
        <v>62</v>
      </c>
      <c r="D26" s="53"/>
      <c r="E26" s="54"/>
      <c r="G26" s="102">
        <v>28.3</v>
      </c>
      <c r="H26" s="88"/>
      <c r="I26" s="116">
        <v>4</v>
      </c>
    </row>
    <row r="27" spans="1:9" ht="21" customHeight="1">
      <c r="A27" s="31" t="s">
        <v>42</v>
      </c>
      <c r="D27" s="53"/>
      <c r="E27" s="54"/>
      <c r="G27" s="73">
        <f>+G19-G25-G26</f>
        <v>7745.1000000000085</v>
      </c>
      <c r="H27" s="69"/>
      <c r="I27" s="117">
        <f>+I19-I25-I26</f>
        <v>6610.5164899999945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27">
        <v>320.2</v>
      </c>
      <c r="H30" s="89"/>
      <c r="I30" s="118">
        <v>311.89999999999998</v>
      </c>
    </row>
    <row r="31" spans="1:9">
      <c r="A31" s="35" t="s">
        <v>46</v>
      </c>
      <c r="D31" s="53"/>
      <c r="E31" s="54"/>
      <c r="G31" s="121">
        <f>5646.1-829-108.4</f>
        <v>4708.7000000000007</v>
      </c>
      <c r="H31" s="75"/>
      <c r="I31" s="119">
        <f>5527.1-486.1-69.8</f>
        <v>4971.2</v>
      </c>
    </row>
    <row r="32" spans="1:9" ht="18.75" customHeight="1">
      <c r="A32" s="34"/>
      <c r="D32" s="53"/>
      <c r="E32" s="54"/>
      <c r="G32" s="76">
        <f>SUM(G30:G31)</f>
        <v>5028.9000000000005</v>
      </c>
      <c r="H32" s="74"/>
      <c r="I32" s="76">
        <f>SUM(I30:I31)</f>
        <v>5283.0999999999995</v>
      </c>
    </row>
    <row r="33" spans="1:10">
      <c r="A33" s="34"/>
      <c r="D33" s="53"/>
      <c r="E33" s="54"/>
      <c r="G33" s="77"/>
      <c r="H33" s="74"/>
      <c r="I33" s="74"/>
    </row>
    <row r="34" spans="1:10">
      <c r="A34" s="31" t="s">
        <v>45</v>
      </c>
      <c r="D34" s="53"/>
      <c r="E34" s="54"/>
      <c r="G34" s="74">
        <f>+G27-G32</f>
        <v>2716.200000000008</v>
      </c>
      <c r="H34" s="74"/>
      <c r="I34" s="74">
        <f>+I27-I32</f>
        <v>1327.4164899999951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28">
        <v>830.2</v>
      </c>
      <c r="H36" s="90"/>
      <c r="I36" s="110">
        <v>996.36958000000004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3546.4000000000078</v>
      </c>
      <c r="H38" s="69"/>
      <c r="I38" s="111">
        <f>SUM(I34:I36)</f>
        <v>2323.7860699999951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-829</v>
      </c>
      <c r="H40" s="77"/>
      <c r="I40" s="74">
        <v>-486.1</v>
      </c>
    </row>
    <row r="41" spans="1:10">
      <c r="A41" s="33" t="s">
        <v>63</v>
      </c>
      <c r="D41" s="53"/>
      <c r="E41" s="54"/>
      <c r="G41" s="77">
        <v>-108.4</v>
      </c>
      <c r="H41" s="74"/>
      <c r="I41" s="74">
        <v>-69.8</v>
      </c>
    </row>
    <row r="42" spans="1:10" ht="24.75" customHeight="1" thickBot="1">
      <c r="A42" s="31" t="s">
        <v>49</v>
      </c>
      <c r="D42" s="53"/>
      <c r="E42" s="54"/>
      <c r="G42" s="78">
        <f>SUM(G38:G41)</f>
        <v>2609.0000000000077</v>
      </c>
      <c r="H42" s="74"/>
      <c r="I42" s="120">
        <f>SUM(I38:I41)</f>
        <v>1767.8860699999952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2020-12-07T15:54:22Z</cp:lastPrinted>
  <dcterms:created xsi:type="dcterms:W3CDTF">2011-01-17T20:49:33Z</dcterms:created>
  <dcterms:modified xsi:type="dcterms:W3CDTF">2020-12-07T15:54:25Z</dcterms:modified>
</cp:coreProperties>
</file>