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BANCO\"/>
    </mc:Choice>
  </mc:AlternateContent>
  <xr:revisionPtr revIDLastSave="0" documentId="13_ncr:1_{C227565B-3B7C-4070-98FE-A099F1D0B403}" xr6:coauthVersionLast="45" xr6:coauthVersionMax="45" xr10:uidLastSave="{00000000-0000-0000-0000-000000000000}"/>
  <bookViews>
    <workbookView xWindow="-120" yWindow="-120" windowWidth="20730" windowHeight="11160" xr2:uid="{4FE696A1-7329-46FA-A7F2-2B7D1D5DBD55}"/>
  </bookViews>
  <sheets>
    <sheet name="BG - OCT 2020" sheetId="1" r:id="rId1"/>
    <sheet name="ER - OCT 2020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1" i="2"/>
  <c r="E19" i="2"/>
  <c r="E8" i="2"/>
  <c r="E29" i="2" l="1"/>
  <c r="E36" i="2" s="1"/>
  <c r="H39" i="1"/>
  <c r="H32" i="1"/>
  <c r="H21" i="1"/>
  <c r="H14" i="1"/>
  <c r="D39" i="1"/>
  <c r="D27" i="1"/>
  <c r="D20" i="1"/>
  <c r="D13" i="1"/>
  <c r="E42" i="2" l="1"/>
  <c r="E47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<sst xmlns="http://schemas.openxmlformats.org/spreadsheetml/2006/main" count="102" uniqueCount="95">
  <si>
    <t>BANCO DE AMERICA CENTRAL, S.A.</t>
  </si>
  <si>
    <t>Balance General</t>
  </si>
  <si>
    <t>Al 31 de octubre de 2020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</si>
  <si>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</si>
  <si>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</si>
  <si>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</si>
  <si>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</si>
  <si>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</si>
  <si>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</si>
  <si>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</si>
  <si>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</si>
  <si>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</si>
  <si>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</si>
  <si>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</si>
  <si>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</si>
  <si>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</si>
  <si>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</si>
  <si>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</si>
  <si>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</si>
  <si>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</si>
  <si>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</si>
  <si>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</si>
  <si>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</si>
  <si>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</si>
  <si>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</si>
  <si>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</si>
  <si>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</si>
  <si>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</si>
  <si>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</si>
  <si>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</si>
  <si>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</si>
  <si>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</si>
  <si>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</si>
  <si>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</si>
  <si>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</si>
  <si>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</si>
  <si>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</si>
  <si>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</si>
  <si>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</si>
  <si>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</si>
  <si>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</si>
  <si>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</si>
  <si>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</si>
  <si>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</si>
  <si>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</si>
  <si>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</si>
  <si>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</si>
  <si>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</si>
  <si>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</si>
  <si>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</si>
  <si>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</si>
  <si>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</si>
  <si>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</si>
  <si>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</si>
  <si>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</si>
  <si>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</si>
  <si>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</si>
  <si>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</si>
  <si>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</si>
  <si>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</si>
  <si>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</si>
  <si>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</si>
  <si>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octubre de 2020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</si>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</sst>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E88C-D8E7-4C63-92DD-E1E329383385}">
  <sheetPr>
    <pageSetUpPr fitToPage="1"/>
  </sheetPr>
  <dimension ref="B2:H55"/>
  <sheetViews>
    <sheetView tabSelected="1" topLeftCell="A33" zoomScaleNormal="100" workbookViewId="0">
      <selection activeCell="C52" sqref="C52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16" t="s">
        <v>0</v>
      </c>
      <c r="C2" s="16"/>
      <c r="D2" s="16"/>
      <c r="E2" s="16"/>
      <c r="F2" s="16"/>
      <c r="G2" s="16"/>
      <c r="H2" s="16"/>
    </row>
    <row r="3" spans="2:8" ht="15.75" x14ac:dyDescent="0.25">
      <c r="B3" s="16" t="s">
        <v>1</v>
      </c>
      <c r="C3" s="16"/>
      <c r="D3" s="16"/>
      <c r="E3" s="16"/>
      <c r="F3" s="16"/>
      <c r="G3" s="16"/>
      <c r="H3" s="16"/>
    </row>
    <row r="4" spans="2:8" ht="15.75" x14ac:dyDescent="0.25">
      <c r="B4" s="16" t="s">
        <v>2</v>
      </c>
      <c r="C4" s="16"/>
      <c r="D4" s="16"/>
      <c r="E4" s="16"/>
      <c r="F4" s="16"/>
      <c r="G4" s="16"/>
      <c r="H4" s="16"/>
    </row>
    <row r="5" spans="2:8" ht="15.75" x14ac:dyDescent="0.25">
      <c r="B5" s="16" t="s">
        <v>3</v>
      </c>
      <c r="C5" s="16"/>
      <c r="D5" s="16"/>
      <c r="E5" s="16"/>
      <c r="F5" s="16"/>
      <c r="G5" s="16"/>
      <c r="H5" s="16"/>
    </row>
    <row r="7" spans="2:8" x14ac:dyDescent="0.25">
      <c r="B7" s="17" t="s">
        <v>4</v>
      </c>
      <c r="C7" s="17"/>
      <c r="D7" s="17"/>
      <c r="E7" s="3"/>
      <c r="F7" s="17" t="s">
        <v>5</v>
      </c>
      <c r="G7" s="17"/>
      <c r="H7" s="17"/>
    </row>
    <row r="8" spans="2:8" x14ac:dyDescent="0.25">
      <c r="D8" s="6"/>
      <c r="H8" s="6"/>
    </row>
    <row r="9" spans="2:8" x14ac:dyDescent="0.25">
      <c r="B9" s="4" t="s">
        <v>6</v>
      </c>
      <c r="D9" s="6"/>
      <c r="F9" s="4" t="s">
        <v>28</v>
      </c>
      <c r="H9" s="6"/>
    </row>
    <row r="10" spans="2:8" x14ac:dyDescent="0.25">
      <c r="B10" s="5" t="s">
        <v>7</v>
      </c>
      <c r="D10" s="6">
        <v>533178557.69</v>
      </c>
      <c r="F10" s="5" t="s">
        <v>29</v>
      </c>
      <c r="H10" s="6">
        <v>2087114539.0799999</v>
      </c>
    </row>
    <row r="11" spans="2:8" x14ac:dyDescent="0.25">
      <c r="B11" s="5" t="s">
        <v>8</v>
      </c>
      <c r="D11" s="6">
        <v>282939948.37</v>
      </c>
      <c r="F11" s="5" t="s">
        <v>30</v>
      </c>
      <c r="H11" s="6">
        <v>187020222.38</v>
      </c>
    </row>
    <row r="12" spans="2:8" x14ac:dyDescent="0.25">
      <c r="B12" s="5" t="s">
        <v>9</v>
      </c>
      <c r="D12" s="6">
        <v>1902465401.99</v>
      </c>
      <c r="F12" s="5" t="s">
        <v>31</v>
      </c>
      <c r="H12" s="6">
        <v>21229530.460000001</v>
      </c>
    </row>
    <row r="13" spans="2:8" x14ac:dyDescent="0.25">
      <c r="B13" s="4" t="s">
        <v>10</v>
      </c>
      <c r="D13" s="7">
        <f>SUM(D10:D12)</f>
        <v>2718583908.0500002</v>
      </c>
      <c r="F13" s="5" t="s">
        <v>32</v>
      </c>
      <c r="H13" s="6">
        <v>155825751.25</v>
      </c>
    </row>
    <row r="14" spans="2:8" x14ac:dyDescent="0.25">
      <c r="B14" s="5"/>
      <c r="D14" s="6"/>
      <c r="F14" s="4" t="s">
        <v>33</v>
      </c>
      <c r="H14" s="7">
        <f>SUM(H10:H13)</f>
        <v>2451190043.1700001</v>
      </c>
    </row>
    <row r="15" spans="2:8" x14ac:dyDescent="0.25">
      <c r="B15" s="4" t="s">
        <v>11</v>
      </c>
      <c r="D15" s="6"/>
      <c r="F15" s="5"/>
      <c r="H15" s="6"/>
    </row>
    <row r="16" spans="2:8" x14ac:dyDescent="0.25">
      <c r="B16" s="5" t="s">
        <v>12</v>
      </c>
      <c r="D16" s="6">
        <v>2658432.4699999997</v>
      </c>
      <c r="F16" s="4" t="s">
        <v>34</v>
      </c>
      <c r="H16" s="6"/>
    </row>
    <row r="17" spans="2:8" x14ac:dyDescent="0.25">
      <c r="B17" s="5" t="s">
        <v>13</v>
      </c>
      <c r="D17" s="6">
        <v>421539.13</v>
      </c>
      <c r="F17" s="5" t="s">
        <v>35</v>
      </c>
      <c r="H17" s="6">
        <v>20930781.220000267</v>
      </c>
    </row>
    <row r="18" spans="2:8" x14ac:dyDescent="0.25">
      <c r="B18" s="5" t="s">
        <v>14</v>
      </c>
      <c r="D18" s="6">
        <v>9978765.7799999993</v>
      </c>
      <c r="F18" s="5" t="s">
        <v>36</v>
      </c>
      <c r="H18" s="6">
        <v>800328.3</v>
      </c>
    </row>
    <row r="19" spans="2:8" x14ac:dyDescent="0.25">
      <c r="B19" s="5" t="s">
        <v>15</v>
      </c>
      <c r="D19" s="6">
        <v>9877851.4400000013</v>
      </c>
      <c r="F19" s="5" t="s">
        <v>37</v>
      </c>
      <c r="H19" s="6">
        <v>8304185.4100000001</v>
      </c>
    </row>
    <row r="20" spans="2:8" x14ac:dyDescent="0.25">
      <c r="B20" s="4" t="s">
        <v>16</v>
      </c>
      <c r="D20" s="7">
        <f>SUM(D16:D19)</f>
        <v>22936588.82</v>
      </c>
      <c r="F20" s="5" t="s">
        <v>38</v>
      </c>
      <c r="H20" s="6">
        <v>5654356.8899999997</v>
      </c>
    </row>
    <row r="21" spans="2:8" x14ac:dyDescent="0.25">
      <c r="B21" s="5"/>
      <c r="D21" s="6"/>
      <c r="F21" s="4" t="s">
        <v>39</v>
      </c>
      <c r="H21" s="7">
        <f>SUM(H17:H20)</f>
        <v>35689651.820000269</v>
      </c>
    </row>
    <row r="22" spans="2:8" x14ac:dyDescent="0.25">
      <c r="B22" s="5"/>
      <c r="D22" s="6"/>
      <c r="F22" s="5"/>
      <c r="H22" s="6"/>
    </row>
    <row r="23" spans="2:8" x14ac:dyDescent="0.25">
      <c r="B23" s="4" t="s">
        <v>17</v>
      </c>
      <c r="D23" s="6"/>
      <c r="F23" s="4" t="s">
        <v>40</v>
      </c>
      <c r="H23" s="9">
        <f>H21+H14</f>
        <v>2486879694.9900002</v>
      </c>
    </row>
    <row r="24" spans="2:8" x14ac:dyDescent="0.25">
      <c r="B24" s="5" t="s">
        <v>18</v>
      </c>
      <c r="D24" s="6">
        <v>4266259.7</v>
      </c>
      <c r="F24" s="5"/>
      <c r="H24" s="6"/>
    </row>
    <row r="25" spans="2:8" x14ac:dyDescent="0.25">
      <c r="B25" s="5" t="s">
        <v>19</v>
      </c>
      <c r="D25" s="6">
        <v>21531046.129999999</v>
      </c>
      <c r="F25" s="4" t="s">
        <v>41</v>
      </c>
      <c r="H25" s="6"/>
    </row>
    <row r="26" spans="2:8" x14ac:dyDescent="0.25">
      <c r="B26" s="5" t="s">
        <v>20</v>
      </c>
      <c r="D26" s="6">
        <v>3483578.09</v>
      </c>
      <c r="F26" s="5" t="s">
        <v>42</v>
      </c>
      <c r="H26" s="6">
        <v>161000436</v>
      </c>
    </row>
    <row r="27" spans="2:8" x14ac:dyDescent="0.25">
      <c r="B27" s="4" t="s">
        <v>21</v>
      </c>
      <c r="D27" s="7">
        <f>SUM(D24:D26)</f>
        <v>29280883.919999998</v>
      </c>
      <c r="F27" s="5" t="s">
        <v>43</v>
      </c>
      <c r="H27" s="6">
        <v>38452172.969999999</v>
      </c>
    </row>
    <row r="28" spans="2:8" x14ac:dyDescent="0.25">
      <c r="B28" s="5"/>
      <c r="D28" s="6"/>
      <c r="F28" s="5" t="s">
        <v>44</v>
      </c>
      <c r="H28" s="6">
        <v>43259333.579999998</v>
      </c>
    </row>
    <row r="29" spans="2:8" x14ac:dyDescent="0.25">
      <c r="B29" s="5"/>
      <c r="D29" s="6"/>
      <c r="F29" s="5" t="s">
        <v>45</v>
      </c>
      <c r="H29" s="6">
        <v>21239071.690000001</v>
      </c>
    </row>
    <row r="30" spans="2:8" x14ac:dyDescent="0.25">
      <c r="B30" s="5"/>
      <c r="D30" s="6"/>
      <c r="F30" s="5" t="s">
        <v>46</v>
      </c>
      <c r="H30" s="6">
        <v>18590820.989999998</v>
      </c>
    </row>
    <row r="31" spans="2:8" x14ac:dyDescent="0.25">
      <c r="B31" s="5"/>
      <c r="D31" s="6"/>
      <c r="F31" s="5" t="s">
        <v>47</v>
      </c>
      <c r="H31" s="6">
        <v>723773.29</v>
      </c>
    </row>
    <row r="32" spans="2:8" x14ac:dyDescent="0.25">
      <c r="B32" s="5"/>
      <c r="D32" s="6"/>
      <c r="F32" s="4" t="s">
        <v>48</v>
      </c>
      <c r="H32" s="7">
        <f>SUM(H26:H31)</f>
        <v>283265608.52000004</v>
      </c>
    </row>
    <row r="33" spans="2:8" x14ac:dyDescent="0.25">
      <c r="B33" s="5"/>
      <c r="D33" s="6"/>
      <c r="F33" s="5"/>
      <c r="H33" s="6"/>
    </row>
    <row r="34" spans="2:8" ht="15.75" thickBot="1" x14ac:dyDescent="0.3">
      <c r="B34" s="4" t="s">
        <v>22</v>
      </c>
      <c r="D34" s="8">
        <f>D13+D20+D27</f>
        <v>2770801380.7900004</v>
      </c>
      <c r="F34" s="4" t="s">
        <v>49</v>
      </c>
      <c r="H34" s="8">
        <f>H32+H23</f>
        <v>2770145303.5100002</v>
      </c>
    </row>
    <row r="35" spans="2:8" ht="15.75" thickTop="1" x14ac:dyDescent="0.25">
      <c r="B35" s="5"/>
      <c r="D35" s="6"/>
      <c r="F35" s="5"/>
      <c r="H35" s="6"/>
    </row>
    <row r="36" spans="2:8" x14ac:dyDescent="0.25">
      <c r="B36" s="4" t="s">
        <v>23</v>
      </c>
      <c r="D36" s="6"/>
      <c r="F36" s="4" t="s">
        <v>50</v>
      </c>
      <c r="H36" s="6"/>
    </row>
    <row r="37" spans="2:8" x14ac:dyDescent="0.25">
      <c r="B37" s="5" t="s">
        <v>24</v>
      </c>
      <c r="D37" s="6">
        <v>19457055.640000001</v>
      </c>
      <c r="F37" s="5" t="s">
        <v>51</v>
      </c>
      <c r="H37" s="6">
        <v>17307745.440000001</v>
      </c>
    </row>
    <row r="38" spans="2:8" x14ac:dyDescent="0.25">
      <c r="B38" s="5" t="s">
        <v>25</v>
      </c>
      <c r="D38" s="6">
        <v>69008671.879999995</v>
      </c>
      <c r="F38" s="5" t="s">
        <v>52</v>
      </c>
      <c r="H38" s="6">
        <v>71814059.359999999</v>
      </c>
    </row>
    <row r="39" spans="2:8" x14ac:dyDescent="0.25">
      <c r="B39" s="4" t="s">
        <v>26</v>
      </c>
      <c r="D39" s="7">
        <f>SUM(D37:D38)</f>
        <v>88465727.519999996</v>
      </c>
      <c r="F39" s="4" t="s">
        <v>53</v>
      </c>
      <c r="H39" s="7">
        <f>SUM(H37:H38)</f>
        <v>89121804.799999997</v>
      </c>
    </row>
    <row r="40" spans="2:8" x14ac:dyDescent="0.25">
      <c r="B40" s="5"/>
      <c r="D40" s="6"/>
      <c r="F40" s="5"/>
      <c r="H40" s="6"/>
    </row>
    <row r="41" spans="2:8" ht="15.75" thickBot="1" x14ac:dyDescent="0.3">
      <c r="B41" s="4" t="s">
        <v>27</v>
      </c>
      <c r="D41" s="8">
        <f>D39+D34</f>
        <v>2859267108.3100004</v>
      </c>
      <c r="F41" s="4" t="s">
        <v>54</v>
      </c>
      <c r="H41" s="8">
        <f>H39+H34</f>
        <v>2859267108.3100004</v>
      </c>
    </row>
    <row r="42" spans="2:8" ht="15.75" thickTop="1" x14ac:dyDescent="0.25"/>
    <row r="49" spans="2:8" x14ac:dyDescent="0.25">
      <c r="B49" s="14" t="s">
        <v>55</v>
      </c>
      <c r="C49" s="14"/>
      <c r="D49" s="14"/>
      <c r="F49" s="14" t="s">
        <v>57</v>
      </c>
      <c r="G49" s="14"/>
      <c r="H49" s="14"/>
    </row>
    <row r="50" spans="2:8" x14ac:dyDescent="0.25">
      <c r="B50" s="15" t="s">
        <v>56</v>
      </c>
      <c r="C50" s="15"/>
      <c r="D50" s="15"/>
      <c r="F50" s="15" t="s">
        <v>58</v>
      </c>
      <c r="G50" s="15"/>
      <c r="H50" s="15"/>
    </row>
    <row r="54" spans="2:8" x14ac:dyDescent="0.25">
      <c r="B54" s="14" t="s">
        <v>59</v>
      </c>
      <c r="C54" s="14"/>
      <c r="D54" s="14"/>
      <c r="E54" s="14"/>
      <c r="F54" s="14"/>
      <c r="G54" s="14"/>
      <c r="H54" s="14"/>
    </row>
    <row r="55" spans="2:8" x14ac:dyDescent="0.25">
      <c r="B55" s="15" t="s">
        <v>60</v>
      </c>
      <c r="C55" s="15"/>
      <c r="D55" s="15"/>
      <c r="E55" s="15"/>
      <c r="F55" s="15"/>
      <c r="G55" s="15"/>
      <c r="H55" s="15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36" right="0.37" top="0.37" bottom="0.38" header="0.31496062992125984" footer="0.31496062992125984"/>
  <pageSetup scale="7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2BC4-DFFA-459B-ABEA-871230CA3946}">
  <sheetPr>
    <pageSetUpPr fitToPage="1"/>
  </sheetPr>
  <dimension ref="B2:E60"/>
  <sheetViews>
    <sheetView tabSelected="1" topLeftCell="A43" workbookViewId="0">
      <selection activeCell="C52" sqref="C52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16" t="s">
        <v>0</v>
      </c>
      <c r="C2" s="16"/>
      <c r="D2" s="16"/>
      <c r="E2" s="16"/>
    </row>
    <row r="3" spans="2:5" ht="15.75" x14ac:dyDescent="0.25">
      <c r="B3" s="16" t="s">
        <v>61</v>
      </c>
      <c r="C3" s="16"/>
      <c r="D3" s="16"/>
      <c r="E3" s="16"/>
    </row>
    <row r="4" spans="2:5" ht="15.75" x14ac:dyDescent="0.25">
      <c r="B4" s="16" t="s">
        <v>62</v>
      </c>
      <c r="C4" s="16"/>
      <c r="D4" s="16"/>
      <c r="E4" s="16"/>
    </row>
    <row r="5" spans="2:5" ht="15.75" x14ac:dyDescent="0.25">
      <c r="B5" s="16" t="s">
        <v>3</v>
      </c>
      <c r="C5" s="16"/>
      <c r="D5" s="16"/>
      <c r="E5" s="16"/>
    </row>
    <row r="8" spans="2:5" x14ac:dyDescent="0.25">
      <c r="B8" s="11" t="s">
        <v>63</v>
      </c>
      <c r="E8" s="12">
        <f>SUM(E9:E16)</f>
        <v>190911909.88</v>
      </c>
    </row>
    <row r="9" spans="2:5" x14ac:dyDescent="0.25">
      <c r="B9" s="5" t="s">
        <v>64</v>
      </c>
      <c r="E9" s="6">
        <v>159574224.03</v>
      </c>
    </row>
    <row r="10" spans="2:5" x14ac:dyDescent="0.25">
      <c r="B10" s="5" t="s">
        <v>65</v>
      </c>
      <c r="E10" s="6">
        <v>5544202.7899999991</v>
      </c>
    </row>
    <row r="11" spans="2:5" x14ac:dyDescent="0.25">
      <c r="B11" s="5" t="s">
        <v>66</v>
      </c>
      <c r="E11" s="6">
        <v>11024776.029999999</v>
      </c>
    </row>
    <row r="12" spans="2:5" x14ac:dyDescent="0.25">
      <c r="B12" s="5" t="s">
        <v>67</v>
      </c>
      <c r="E12" s="6">
        <v>377793.2</v>
      </c>
    </row>
    <row r="13" spans="2:5" x14ac:dyDescent="0.25">
      <c r="B13" s="5" t="s">
        <v>68</v>
      </c>
      <c r="E13" s="6">
        <v>7313.56</v>
      </c>
    </row>
    <row r="14" spans="2:5" x14ac:dyDescent="0.25">
      <c r="B14" s="5" t="s">
        <v>69</v>
      </c>
      <c r="E14" s="6">
        <v>3603319.84</v>
      </c>
    </row>
    <row r="15" spans="2:5" x14ac:dyDescent="0.25">
      <c r="B15" s="5" t="s">
        <v>70</v>
      </c>
      <c r="E15" s="6">
        <v>2401230.4299999997</v>
      </c>
    </row>
    <row r="16" spans="2:5" x14ac:dyDescent="0.25">
      <c r="B16" s="5" t="s">
        <v>71</v>
      </c>
      <c r="E16" s="6">
        <v>8379050</v>
      </c>
    </row>
    <row r="17" spans="2:5" x14ac:dyDescent="0.25">
      <c r="B17" s="5"/>
      <c r="E17" s="6"/>
    </row>
    <row r="18" spans="2:5" x14ac:dyDescent="0.25">
      <c r="B18" s="4" t="s">
        <v>72</v>
      </c>
      <c r="E18" s="6"/>
    </row>
    <row r="19" spans="2:5" x14ac:dyDescent="0.25">
      <c r="B19" s="4" t="s">
        <v>73</v>
      </c>
      <c r="E19" s="12">
        <f>SUM(E20:E25)</f>
        <v>51986696.75</v>
      </c>
    </row>
    <row r="20" spans="2:5" x14ac:dyDescent="0.25">
      <c r="B20" s="5" t="s">
        <v>74</v>
      </c>
      <c r="E20" s="6">
        <v>36317481.630000003</v>
      </c>
    </row>
    <row r="21" spans="2:5" x14ac:dyDescent="0.25">
      <c r="B21" s="5" t="s">
        <v>75</v>
      </c>
      <c r="E21" s="6">
        <v>4851196.25</v>
      </c>
    </row>
    <row r="22" spans="2:5" x14ac:dyDescent="0.25">
      <c r="B22" s="5" t="s">
        <v>76</v>
      </c>
      <c r="E22" s="6">
        <v>9046753.9700000007</v>
      </c>
    </row>
    <row r="23" spans="2:5" x14ac:dyDescent="0.25">
      <c r="B23" s="5" t="s">
        <v>77</v>
      </c>
      <c r="E23" s="6">
        <v>1605.01</v>
      </c>
    </row>
    <row r="24" spans="2:5" x14ac:dyDescent="0.25">
      <c r="B24" s="5" t="s">
        <v>78</v>
      </c>
      <c r="E24" s="6">
        <v>312275.14</v>
      </c>
    </row>
    <row r="25" spans="2:5" x14ac:dyDescent="0.25">
      <c r="B25" s="5" t="s">
        <v>79</v>
      </c>
      <c r="E25" s="6">
        <v>1457384.75</v>
      </c>
    </row>
    <row r="26" spans="2:5" x14ac:dyDescent="0.25">
      <c r="B26" s="5"/>
      <c r="E26" s="6"/>
    </row>
    <row r="27" spans="2:5" x14ac:dyDescent="0.25">
      <c r="B27" s="5" t="s">
        <v>80</v>
      </c>
      <c r="E27" s="6">
        <v>38157790.140000001</v>
      </c>
    </row>
    <row r="28" spans="2:5" x14ac:dyDescent="0.25">
      <c r="B28" s="5"/>
      <c r="E28" s="13"/>
    </row>
    <row r="29" spans="2:5" x14ac:dyDescent="0.25">
      <c r="B29" s="4" t="s">
        <v>81</v>
      </c>
      <c r="E29" s="9">
        <f>+E8-E19-E27</f>
        <v>100767422.98999999</v>
      </c>
    </row>
    <row r="30" spans="2:5" x14ac:dyDescent="0.25">
      <c r="B30" s="5"/>
      <c r="E30" s="6"/>
    </row>
    <row r="31" spans="2:5" x14ac:dyDescent="0.25">
      <c r="B31" s="4" t="s">
        <v>82</v>
      </c>
      <c r="E31" s="12">
        <f>SUM(E32:E34)</f>
        <v>74491934.019999996</v>
      </c>
    </row>
    <row r="32" spans="2:5" x14ac:dyDescent="0.25">
      <c r="B32" s="5" t="s">
        <v>83</v>
      </c>
      <c r="E32" s="6">
        <v>31856095.469999999</v>
      </c>
    </row>
    <row r="33" spans="2:5" x14ac:dyDescent="0.25">
      <c r="B33" s="5" t="s">
        <v>84</v>
      </c>
      <c r="E33" s="6">
        <v>37633210.039999999</v>
      </c>
    </row>
    <row r="34" spans="2:5" x14ac:dyDescent="0.25">
      <c r="B34" s="5" t="s">
        <v>85</v>
      </c>
      <c r="E34" s="6">
        <v>5002628.51</v>
      </c>
    </row>
    <row r="35" spans="2:5" x14ac:dyDescent="0.25">
      <c r="B35" s="5"/>
      <c r="E35" s="13"/>
    </row>
    <row r="36" spans="2:5" x14ac:dyDescent="0.25">
      <c r="B36" s="4" t="s">
        <v>86</v>
      </c>
      <c r="E36" s="9">
        <f>+E29-E31</f>
        <v>26275488.969999999</v>
      </c>
    </row>
    <row r="37" spans="2:5" x14ac:dyDescent="0.25">
      <c r="B37" s="5"/>
      <c r="E37" s="6"/>
    </row>
    <row r="38" spans="2:5" x14ac:dyDescent="0.25">
      <c r="B38" s="4" t="s">
        <v>87</v>
      </c>
      <c r="E38" s="12">
        <f>SUM(E39:E40)</f>
        <v>3846572.2100000004</v>
      </c>
    </row>
    <row r="39" spans="2:5" x14ac:dyDescent="0.25">
      <c r="B39" s="5" t="s">
        <v>88</v>
      </c>
      <c r="E39" s="6">
        <v>5460199.7700000005</v>
      </c>
    </row>
    <row r="40" spans="2:5" x14ac:dyDescent="0.25">
      <c r="B40" s="5" t="s">
        <v>89</v>
      </c>
      <c r="E40" s="6">
        <v>-1613627.56</v>
      </c>
    </row>
    <row r="41" spans="2:5" x14ac:dyDescent="0.25">
      <c r="B41" s="5"/>
      <c r="E41" s="13"/>
    </row>
    <row r="42" spans="2:5" x14ac:dyDescent="0.25">
      <c r="B42" s="4" t="s">
        <v>90</v>
      </c>
      <c r="E42" s="9">
        <f>+E36+E38</f>
        <v>30122061.18</v>
      </c>
    </row>
    <row r="43" spans="2:5" x14ac:dyDescent="0.25">
      <c r="B43" s="5"/>
      <c r="E43" s="6"/>
    </row>
    <row r="44" spans="2:5" x14ac:dyDescent="0.25">
      <c r="B44" s="5" t="s">
        <v>91</v>
      </c>
      <c r="E44" s="6">
        <v>-7500676.5800000001</v>
      </c>
    </row>
    <row r="45" spans="2:5" x14ac:dyDescent="0.25">
      <c r="B45" s="5" t="s">
        <v>92</v>
      </c>
      <c r="E45" s="6">
        <v>-1382312.91</v>
      </c>
    </row>
    <row r="46" spans="2:5" x14ac:dyDescent="0.25">
      <c r="B46" s="5"/>
      <c r="E46" s="13"/>
    </row>
    <row r="47" spans="2:5" x14ac:dyDescent="0.25">
      <c r="B47" s="4" t="s">
        <v>93</v>
      </c>
      <c r="E47" s="9">
        <f>+E42+E44+E45</f>
        <v>21239071.690000001</v>
      </c>
    </row>
    <row r="48" spans="2:5" x14ac:dyDescent="0.25">
      <c r="B48" s="5"/>
      <c r="E48" s="6"/>
    </row>
    <row r="49" spans="2:5" x14ac:dyDescent="0.25">
      <c r="B49" s="5"/>
      <c r="E49" s="6"/>
    </row>
    <row r="50" spans="2:5" x14ac:dyDescent="0.25">
      <c r="B50" s="5"/>
      <c r="E50" s="6"/>
    </row>
    <row r="51" spans="2:5" x14ac:dyDescent="0.25">
      <c r="B51" s="5"/>
      <c r="E51" s="6"/>
    </row>
    <row r="52" spans="2:5" x14ac:dyDescent="0.25">
      <c r="B52" s="10" t="s">
        <v>94</v>
      </c>
      <c r="C52" s="18" t="s">
        <v>57</v>
      </c>
      <c r="D52" s="18"/>
      <c r="E52" s="18"/>
    </row>
    <row r="53" spans="2:5" x14ac:dyDescent="0.25">
      <c r="B53" s="2" t="s">
        <v>56</v>
      </c>
      <c r="C53" s="15" t="s">
        <v>58</v>
      </c>
      <c r="D53" s="15"/>
      <c r="E53" s="15"/>
    </row>
    <row r="59" spans="2:5" x14ac:dyDescent="0.25">
      <c r="B59" s="18" t="s">
        <v>59</v>
      </c>
      <c r="C59" s="18"/>
      <c r="D59" s="18"/>
      <c r="E59" s="18"/>
    </row>
    <row r="60" spans="2:5" x14ac:dyDescent="0.25">
      <c r="B60" s="15" t="s">
        <v>60</v>
      </c>
      <c r="C60" s="15"/>
      <c r="D60" s="15"/>
      <c r="E60" s="15"/>
    </row>
  </sheetData>
  <mergeCells count="8">
    <mergeCell ref="B59:E59"/>
    <mergeCell ref="B60:E60"/>
    <mergeCell ref="B2:E2"/>
    <mergeCell ref="B3:E3"/>
    <mergeCell ref="B4:E4"/>
    <mergeCell ref="B5:E5"/>
    <mergeCell ref="C52:E52"/>
    <mergeCell ref="C53:E5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0A4C104E12D488741E53E70509F30" ma:contentTypeVersion="11" ma:contentTypeDescription="Create a new document." ma:contentTypeScope="" ma:versionID="5207cd90f3439c112c8b04d8e63d8035">
  <xsd:schema xmlns:xsd="http://www.w3.org/2001/XMLSchema" xmlns:xs="http://www.w3.org/2001/XMLSchema" xmlns:p="http://schemas.microsoft.com/office/2006/metadata/properties" xmlns:ns3="eb64dbe4-245f-4faf-8c08-029f58957c27" xmlns:ns4="bd0e7f62-6a2a-4c8f-acec-e52d7a1c3fc7" targetNamespace="http://schemas.microsoft.com/office/2006/metadata/properties" ma:root="true" ma:fieldsID="f88c3acd38ba6eec8679a0a5f274efd7" ns3:_="" ns4:_="">
    <xsd:import namespace="eb64dbe4-245f-4faf-8c08-029f58957c27"/>
    <xsd:import namespace="bd0e7f62-6a2a-4c8f-acec-e52d7a1c3f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4dbe4-245f-4faf-8c08-029f58957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e7f62-6a2a-4c8f-acec-e52d7a1c3f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072D5-D494-432D-B419-4ECB1C53D8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5DBE0F-4FC3-4BDB-B666-4D971424F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6F3F1-79CF-43A4-84A9-E94B79706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4dbe4-245f-4faf-8c08-029f58957c27"/>
    <ds:schemaRef ds:uri="bd0e7f62-6a2a-4c8f-acec-e52d7a1c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OCT 2020</vt:lpstr>
      <vt:lpstr>ER - OCT 2020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2020-11-06T19:38:57Z</cp:lastPrinted>
  <dcterms:created xsi:type="dcterms:W3CDTF">2020-11-06T19:19:49Z</dcterms:created>
  <dcterms:modified xsi:type="dcterms:W3CDTF">2020-11-06T19:39:12Z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0x010100B890A4C104E12D488741E53E70509F30</vt:lpwstr>
  </property>
</Properties>
</file>