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665"/>
  </bookViews>
  <sheets>
    <sheet name="Balance" sheetId="1" r:id="rId1"/>
    <sheet name="Estado Resultados " sheetId="2" r:id="rId2"/>
  </sheets>
  <definedNames>
    <definedName name="_xlnm.Print_Area" localSheetId="0">Balance!$A$1:$F$58</definedName>
    <definedName name="_xlnm.Print_Area" localSheetId="1">'Estado Resultados '!$A$1:$E$56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E46" i="1" l="1"/>
  <c r="E36" i="1"/>
  <c r="E31" i="1"/>
  <c r="E40" i="1" s="1"/>
  <c r="E47" i="1" s="1"/>
  <c r="E16" i="1"/>
  <c r="E12" i="1"/>
  <c r="E20" i="1" s="1"/>
  <c r="D33" i="2"/>
  <c r="D24" i="2"/>
  <c r="D19" i="2"/>
  <c r="D27" i="2" l="1"/>
  <c r="D35" i="2" s="1"/>
  <c r="D39" i="2" s="1"/>
  <c r="D45" i="2" s="1"/>
  <c r="D47" i="2" s="1"/>
  <c r="A4" i="2"/>
  <c r="D8" i="2"/>
  <c r="E48" i="1" l="1"/>
</calcChain>
</file>

<file path=xl/sharedStrings.xml><?xml version="1.0" encoding="utf-8"?>
<sst xmlns="http://schemas.openxmlformats.org/spreadsheetml/2006/main" count="80" uniqueCount="69">
  <si>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</si>
  <si>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</si>
  <si>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</si>
  <si>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</si>
  <si>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</si>
  <si>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</si>
  <si>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</si>
  <si>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</si>
  <si>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</si>
  <si>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</si>
  <si>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</si>
  <si>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</si>
  <si>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</si>
  <si>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</si>
  <si>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</si>
  <si>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</si>
  <si>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</si>
  <si>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</si>
  <si>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</si>
  <si>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</si>
  <si>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</si>
  <si>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</si>
  <si>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</si>
  <si>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</si>
  <si>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</si>
  <si>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</si>
  <si>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</si>
  <si>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</si>
  <si>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</si>
  <si>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</si>
  <si>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</si>
  <si>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</si>
  <si>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</si>
  <si>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</si>
  <si>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</si>
  <si>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</si>
  <si>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</si>
  <si>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</si>
  <si>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</si>
  <si>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</si>
  <si>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</si>
  <si>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</si>
  <si>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</si>
  <si>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</si>
  <si>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</si>
  <si>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</si>
  <si>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</si>
  <si>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</si>
  <si>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</si>
  <si>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</si>
  <si>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</si>
  <si>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</si>
  <si>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</si>
  <si>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</si>
  <si>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</si>
  <si>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 (pérdida )  despues de impuestos y contribucion especial</t>
  </si>
  <si>
    <t>Utilidad neta</t>
  </si>
  <si>
    <t>Prestamos de otros organismos internacionales</t>
  </si>
  <si>
    <t>Utilidad en venta de titulos valores</t>
  </si>
  <si>
    <t xml:space="preserve">        Ramiro Norberto Ortiz</t>
  </si>
  <si>
    <t xml:space="preserve">      Representante Legal</t>
  </si>
  <si>
    <t xml:space="preserve"> Representante Legal</t>
  </si>
  <si>
    <t xml:space="preserve"> Ramiro Norberto Ortiz</t>
  </si>
  <si>
    <t>Utilidad de operación</t>
  </si>
  <si>
    <t xml:space="preserve"> Julia Lorena Navarro</t>
  </si>
  <si>
    <t xml:space="preserve">      Contadora General</t>
  </si>
  <si>
    <t xml:space="preserve">             Julia Lorena Navarro</t>
  </si>
  <si>
    <t xml:space="preserve">                Contadora General</t>
  </si>
  <si>
    <t>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</si>
</sst>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6" fillId="0" borderId="0" applyFill="0" applyBorder="0" applyAlignment="0" applyProtection="0"/>
    <xf numFmtId="2" fontId="6" fillId="0" borderId="0" applyFill="0" applyBorder="0" applyAlignment="0" applyProtection="0"/>
    <xf numFmtId="168" fontId="6" fillId="0" borderId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6" fillId="0" borderId="0" applyFill="0" applyBorder="0" applyAlignment="0" applyProtection="0"/>
    <xf numFmtId="5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3" fontId="6" fillId="0" borderId="0" applyFill="0" applyBorder="0" applyAlignment="0" applyProtection="0"/>
  </cellStyleXfs>
  <cellXfs count="82">
    <xf numFmtId="0" fontId="0" fillId="0" borderId="0" xfId="0"/>
    <xf numFmtId="165" fontId="3" fillId="3" borderId="0" xfId="1" applyNumberFormat="1" applyFont="1" applyFill="1" applyBorder="1"/>
    <xf numFmtId="165" fontId="3" fillId="3" borderId="0" xfId="0" applyNumberFormat="1" applyFont="1" applyFill="1" applyBorder="1"/>
    <xf numFmtId="166" fontId="4" fillId="3" borderId="0" xfId="0" applyNumberFormat="1" applyFont="1" applyFill="1" applyBorder="1"/>
    <xf numFmtId="166" fontId="3" fillId="3" borderId="0" xfId="0" applyNumberFormat="1" applyFont="1" applyFill="1" applyBorder="1"/>
    <xf numFmtId="166" fontId="4" fillId="3" borderId="1" xfId="0" applyNumberFormat="1" applyFont="1" applyFill="1" applyBorder="1"/>
    <xf numFmtId="167" fontId="4" fillId="3" borderId="1" xfId="1" applyNumberFormat="1" applyFont="1" applyFill="1" applyBorder="1"/>
    <xf numFmtId="167" fontId="4" fillId="3" borderId="0" xfId="1" applyNumberFormat="1" applyFont="1" applyFill="1" applyBorder="1"/>
    <xf numFmtId="43" fontId="3" fillId="3" borderId="0" xfId="1" applyFont="1" applyFill="1" applyBorder="1"/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43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4" fontId="4" fillId="2" borderId="0" xfId="2" applyFont="1" applyFill="1" applyAlignment="1"/>
    <xf numFmtId="14" fontId="3" fillId="2" borderId="0" xfId="2" applyNumberFormat="1" applyFont="1" applyFill="1" applyAlignment="1"/>
    <xf numFmtId="16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5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3" fillId="3" borderId="0" xfId="1" applyNumberFormat="1" applyFont="1" applyFill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6" fontId="4" fillId="3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4" fillId="3" borderId="0" xfId="0" applyNumberFormat="1" applyFont="1" applyFill="1" applyBorder="1" applyAlignment="1">
      <alignment vertical="top"/>
    </xf>
    <xf numFmtId="165" fontId="4" fillId="3" borderId="3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3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6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4" fontId="3" fillId="3" borderId="0" xfId="2" applyFont="1" applyFill="1" applyAlignment="1">
      <alignment horizontal="center"/>
    </xf>
    <xf numFmtId="17" fontId="4" fillId="2" borderId="0" xfId="2" applyNumberFormat="1" applyFont="1" applyFill="1" applyAlignment="1">
      <alignment horizontal="center"/>
    </xf>
    <xf numFmtId="165" fontId="4" fillId="3" borderId="1" xfId="0" applyNumberFormat="1" applyFont="1" applyFill="1" applyBorder="1" applyAlignment="1">
      <alignment vertical="top"/>
    </xf>
    <xf numFmtId="17" fontId="4" fillId="3" borderId="0" xfId="1" applyNumberFormat="1" applyFont="1" applyFill="1" applyAlignment="1">
      <alignment horizontal="center" vertical="top"/>
    </xf>
    <xf numFmtId="0" fontId="3" fillId="3" borderId="0" xfId="0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164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4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view="pageBreakPreview" topLeftCell="A46" zoomScale="80" zoomScaleNormal="80" zoomScaleSheetLayoutView="80" workbookViewId="0">
      <selection activeCell="E38" sqref="E38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4" t="s">
        <v>0</v>
      </c>
      <c r="B2" s="74"/>
      <c r="C2" s="74"/>
      <c r="D2" s="74"/>
      <c r="E2" s="74"/>
      <c r="F2" s="20"/>
    </row>
    <row r="3" spans="1:6" ht="15.75" x14ac:dyDescent="0.25">
      <c r="A3" s="74" t="s">
        <v>1</v>
      </c>
      <c r="B3" s="74"/>
      <c r="C3" s="74"/>
      <c r="D3" s="74"/>
      <c r="E3" s="74"/>
      <c r="F3" s="20"/>
    </row>
    <row r="4" spans="1:6" x14ac:dyDescent="0.2">
      <c r="A4" s="75" t="s">
        <v>68</v>
      </c>
      <c r="B4" s="75"/>
      <c r="C4" s="75"/>
      <c r="D4" s="75"/>
      <c r="E4" s="75"/>
      <c r="F4" s="21"/>
    </row>
    <row r="5" spans="1:6" x14ac:dyDescent="0.2">
      <c r="A5" s="76" t="s">
        <v>2</v>
      </c>
      <c r="B5" s="76"/>
      <c r="C5" s="76"/>
      <c r="D5" s="76"/>
      <c r="E5" s="76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69">
        <v>44135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72" t="s">
        <v>5</v>
      </c>
      <c r="D9" s="12" t="s">
        <v>6</v>
      </c>
      <c r="E9" s="4">
        <v>272740.2</v>
      </c>
      <c r="F9" s="4"/>
    </row>
    <row r="10" spans="1:6" x14ac:dyDescent="0.2">
      <c r="A10" s="72" t="s">
        <v>7</v>
      </c>
      <c r="E10" s="4">
        <v>149400.20000000001</v>
      </c>
      <c r="F10" s="4"/>
    </row>
    <row r="11" spans="1:6" x14ac:dyDescent="0.2">
      <c r="A11" s="72" t="s">
        <v>8</v>
      </c>
      <c r="E11" s="4">
        <v>813358.4</v>
      </c>
      <c r="F11" s="4"/>
    </row>
    <row r="12" spans="1:6" ht="15.75" x14ac:dyDescent="0.25">
      <c r="E12" s="5">
        <f>SUM(E9:E11)</f>
        <v>1235498.8</v>
      </c>
      <c r="F12" s="3"/>
    </row>
    <row r="13" spans="1:6" ht="15.75" x14ac:dyDescent="0.25">
      <c r="A13" s="13" t="s">
        <v>9</v>
      </c>
      <c r="D13" s="12">
        <v>33444265.43</v>
      </c>
      <c r="E13" s="3"/>
      <c r="F13" s="3"/>
    </row>
    <row r="14" spans="1:6" x14ac:dyDescent="0.2">
      <c r="A14" s="73" t="s">
        <v>10</v>
      </c>
      <c r="E14" s="4">
        <v>6094.9</v>
      </c>
      <c r="F14" s="4"/>
    </row>
    <row r="15" spans="1:6" x14ac:dyDescent="0.2">
      <c r="A15" s="73" t="s">
        <v>11</v>
      </c>
      <c r="E15" s="4">
        <v>41980.1</v>
      </c>
      <c r="F15" s="4"/>
    </row>
    <row r="16" spans="1:6" s="13" customFormat="1" ht="15.75" x14ac:dyDescent="0.25">
      <c r="C16" s="14"/>
      <c r="D16" s="12"/>
      <c r="E16" s="5">
        <f>SUM(E14:E15)</f>
        <v>48075</v>
      </c>
      <c r="F16" s="3"/>
    </row>
    <row r="17" spans="1:6" ht="15.75" x14ac:dyDescent="0.25">
      <c r="A17" s="13" t="s">
        <v>12</v>
      </c>
    </row>
    <row r="18" spans="1:6" ht="15.75" x14ac:dyDescent="0.25">
      <c r="A18" s="73" t="s">
        <v>13</v>
      </c>
      <c r="E18" s="4">
        <v>17356.400000000001</v>
      </c>
      <c r="F18" s="3"/>
    </row>
    <row r="19" spans="1:6" ht="15.75" x14ac:dyDescent="0.25">
      <c r="E19" s="3"/>
      <c r="F19" s="3"/>
    </row>
    <row r="20" spans="1:6" ht="15.75" x14ac:dyDescent="0.25">
      <c r="A20" s="13" t="s">
        <v>14</v>
      </c>
      <c r="D20" s="12" t="s">
        <v>6</v>
      </c>
      <c r="E20" s="6">
        <f>+E12+E16+E18</f>
        <v>1300930.2</v>
      </c>
      <c r="F20" s="7"/>
    </row>
    <row r="22" spans="1:6" ht="15.75" x14ac:dyDescent="0.25">
      <c r="B22" s="23" t="s">
        <v>15</v>
      </c>
      <c r="C22" s="23"/>
      <c r="E22" s="4"/>
      <c r="F22" s="4"/>
    </row>
    <row r="24" spans="1:6" ht="15.75" x14ac:dyDescent="0.25">
      <c r="A24" s="13" t="s">
        <v>16</v>
      </c>
      <c r="D24" s="12">
        <v>0.1</v>
      </c>
      <c r="E24" s="3"/>
      <c r="F24" s="3"/>
    </row>
    <row r="25" spans="1:6" x14ac:dyDescent="0.2">
      <c r="A25" s="73" t="s">
        <v>17</v>
      </c>
      <c r="D25" s="12">
        <v>889141661.97000003</v>
      </c>
      <c r="E25" s="4">
        <v>999038.8</v>
      </c>
      <c r="F25" s="4"/>
    </row>
    <row r="26" spans="1:6" x14ac:dyDescent="0.2">
      <c r="A26" s="73" t="s">
        <v>18</v>
      </c>
      <c r="E26" s="4">
        <v>5097</v>
      </c>
      <c r="F26" s="4"/>
    </row>
    <row r="27" spans="1:6" x14ac:dyDescent="0.2">
      <c r="A27" s="73" t="s">
        <v>19</v>
      </c>
      <c r="E27" s="4">
        <v>73999.3</v>
      </c>
      <c r="F27" s="4"/>
    </row>
    <row r="28" spans="1:6" x14ac:dyDescent="0.2">
      <c r="A28" s="72" t="s">
        <v>57</v>
      </c>
      <c r="B28" s="67"/>
      <c r="C28" s="67"/>
      <c r="D28" s="68"/>
      <c r="E28" s="4">
        <v>39570.5</v>
      </c>
      <c r="F28" s="4"/>
    </row>
    <row r="29" spans="1:6" ht="17.25" customHeight="1" x14ac:dyDescent="0.2">
      <c r="A29" s="73" t="s">
        <v>20</v>
      </c>
      <c r="E29" s="4">
        <v>9973.1</v>
      </c>
      <c r="F29" s="4"/>
    </row>
    <row r="30" spans="1:6" x14ac:dyDescent="0.2">
      <c r="A30" s="73" t="s">
        <v>21</v>
      </c>
      <c r="D30" s="12">
        <v>0</v>
      </c>
      <c r="E30" s="4">
        <v>4650.1000000000004</v>
      </c>
      <c r="F30" s="4"/>
    </row>
    <row r="31" spans="1:6" ht="15.75" x14ac:dyDescent="0.25">
      <c r="E31" s="5">
        <f>SUM(E25:E30)</f>
        <v>1132328.8000000003</v>
      </c>
      <c r="F31" s="3"/>
    </row>
    <row r="32" spans="1:6" ht="15.75" x14ac:dyDescent="0.25">
      <c r="A32" s="13" t="s">
        <v>22</v>
      </c>
      <c r="E32" s="3"/>
      <c r="F32" s="3"/>
    </row>
    <row r="33" spans="1:6" x14ac:dyDescent="0.2">
      <c r="A33" s="73" t="s">
        <v>23</v>
      </c>
      <c r="E33" s="4">
        <v>14858.9</v>
      </c>
      <c r="F33" s="4"/>
    </row>
    <row r="34" spans="1:6" x14ac:dyDescent="0.2">
      <c r="A34" s="73" t="s">
        <v>24</v>
      </c>
      <c r="E34" s="4">
        <v>3693.2</v>
      </c>
      <c r="F34" s="4"/>
    </row>
    <row r="35" spans="1:6" x14ac:dyDescent="0.2">
      <c r="A35" s="73" t="s">
        <v>21</v>
      </c>
      <c r="E35" s="4">
        <v>4814.8999999999996</v>
      </c>
      <c r="F35" s="4"/>
    </row>
    <row r="36" spans="1:6" ht="15.75" x14ac:dyDescent="0.25">
      <c r="C36" s="16"/>
      <c r="E36" s="5">
        <f>SUM(E33:E35)</f>
        <v>23367</v>
      </c>
      <c r="F36" s="3"/>
    </row>
    <row r="37" spans="1:6" ht="15.75" x14ac:dyDescent="0.25">
      <c r="C37" s="16"/>
      <c r="E37" s="3"/>
      <c r="F37" s="3"/>
    </row>
    <row r="38" spans="1:6" ht="15.75" x14ac:dyDescent="0.25">
      <c r="A38" s="13" t="s">
        <v>25</v>
      </c>
      <c r="C38" s="16"/>
      <c r="D38" s="12">
        <v>0</v>
      </c>
      <c r="E38" s="4">
        <v>30411.200000000001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E40" s="5">
        <f>+E31+E36+E38</f>
        <v>1186107.0000000002</v>
      </c>
      <c r="F40" s="3"/>
    </row>
    <row r="42" spans="1:6" ht="15.75" x14ac:dyDescent="0.25">
      <c r="A42" s="13" t="s">
        <v>27</v>
      </c>
      <c r="D42" s="12">
        <v>117074319.38</v>
      </c>
      <c r="E42" s="3"/>
      <c r="F42" s="3"/>
    </row>
    <row r="43" spans="1:6" x14ac:dyDescent="0.2">
      <c r="A43" s="73" t="s">
        <v>28</v>
      </c>
      <c r="E43" s="4">
        <v>70788.899999999994</v>
      </c>
      <c r="F43" s="4"/>
    </row>
    <row r="44" spans="1:6" ht="15" customHeight="1" x14ac:dyDescent="0.2">
      <c r="A44" s="73" t="s">
        <v>29</v>
      </c>
      <c r="E44" s="4">
        <v>44034.3</v>
      </c>
      <c r="F44" s="4"/>
    </row>
    <row r="45" spans="1:6" ht="15" hidden="1" customHeight="1" x14ac:dyDescent="0.2">
      <c r="B45" s="11" t="s">
        <v>30</v>
      </c>
      <c r="E45" s="4">
        <v>0</v>
      </c>
      <c r="F45" s="4"/>
    </row>
    <row r="46" spans="1:6" ht="15.75" x14ac:dyDescent="0.25">
      <c r="A46" s="13"/>
      <c r="B46" s="13"/>
      <c r="C46" s="13"/>
      <c r="E46" s="3">
        <f>SUM(E43:E45)</f>
        <v>114823.2</v>
      </c>
      <c r="F46" s="3"/>
    </row>
    <row r="47" spans="1:6" ht="15.75" x14ac:dyDescent="0.25">
      <c r="A47" s="13" t="s">
        <v>31</v>
      </c>
      <c r="D47" s="12" t="s">
        <v>6</v>
      </c>
      <c r="E47" s="5">
        <f>+E46+E40</f>
        <v>1300930.2000000002</v>
      </c>
      <c r="F47" s="3"/>
    </row>
    <row r="48" spans="1:6" x14ac:dyDescent="0.2">
      <c r="E48" s="8">
        <f>+E20-E47</f>
        <v>0</v>
      </c>
      <c r="F48" s="8"/>
    </row>
    <row r="49" spans="1:6" x14ac:dyDescent="0.2">
      <c r="E49" s="8"/>
      <c r="F49" s="8"/>
    </row>
    <row r="50" spans="1:6" x14ac:dyDescent="0.2">
      <c r="E50" s="8"/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7" spans="1:6" x14ac:dyDescent="0.2">
      <c r="A57" s="17" t="s">
        <v>59</v>
      </c>
      <c r="B57" s="17"/>
      <c r="D57" s="18" t="s">
        <v>64</v>
      </c>
      <c r="E57" s="9"/>
      <c r="F57" s="9"/>
    </row>
    <row r="58" spans="1:6" x14ac:dyDescent="0.2">
      <c r="A58" s="17" t="s">
        <v>60</v>
      </c>
      <c r="B58" s="17"/>
      <c r="D58" s="18" t="s">
        <v>65</v>
      </c>
      <c r="E58" s="10"/>
      <c r="F58" s="10"/>
    </row>
    <row r="59" spans="1:6" x14ac:dyDescent="0.2">
      <c r="A59" s="17"/>
      <c r="B59" s="17"/>
      <c r="C59" s="18"/>
      <c r="E59" s="9"/>
      <c r="F59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9"/>
  <sheetViews>
    <sheetView showGridLines="0" view="pageBreakPreview" topLeftCell="A52" zoomScale="85" zoomScaleNormal="75" zoomScaleSheetLayoutView="85" workbookViewId="0">
      <selection activeCell="D19" sqref="D19"/>
    </sheetView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8" bestFit="1" customWidth="1"/>
    <col min="5" max="5" width="0.875" style="39" customWidth="1"/>
    <col min="6" max="17" width="8.25" style="26" customWidth="1"/>
    <col min="18" max="16384" width="8.25" style="26"/>
  </cols>
  <sheetData>
    <row r="2" spans="1:13" ht="18.75" customHeight="1" x14ac:dyDescent="0.3">
      <c r="A2" s="78" t="s">
        <v>0</v>
      </c>
      <c r="B2" s="78"/>
      <c r="C2" s="78"/>
      <c r="D2" s="78"/>
      <c r="E2" s="78"/>
    </row>
    <row r="3" spans="1:13" ht="18.75" customHeight="1" x14ac:dyDescent="0.3">
      <c r="A3" s="78" t="s">
        <v>32</v>
      </c>
      <c r="B3" s="78"/>
      <c r="C3" s="78"/>
      <c r="D3" s="78"/>
      <c r="E3" s="78"/>
    </row>
    <row r="4" spans="1:13" ht="18.75" customHeight="1" x14ac:dyDescent="0.3">
      <c r="A4" s="79" t="str">
        <f>+Balance!A4</f>
        <v>Al 31 de Octubre de 2020</v>
      </c>
      <c r="B4" s="79"/>
      <c r="C4" s="79"/>
      <c r="D4" s="79"/>
      <c r="E4" s="79"/>
    </row>
    <row r="5" spans="1:13" ht="18.75" customHeight="1" x14ac:dyDescent="0.3">
      <c r="A5" s="80" t="s">
        <v>33</v>
      </c>
      <c r="B5" s="80"/>
      <c r="C5" s="80"/>
      <c r="D5" s="80"/>
      <c r="E5" s="80"/>
    </row>
    <row r="6" spans="1:13" x14ac:dyDescent="0.3">
      <c r="A6" s="80"/>
      <c r="B6" s="80"/>
      <c r="C6" s="80"/>
      <c r="D6" s="80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71">
        <f>+Balance!E7</f>
        <v>44135</v>
      </c>
      <c r="E8" s="33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4" t="s">
        <v>34</v>
      </c>
      <c r="D10" s="35"/>
      <c r="E10" s="35"/>
    </row>
    <row r="11" spans="1:13" ht="15.75" x14ac:dyDescent="0.3">
      <c r="A11" s="36"/>
      <c r="B11" s="26" t="s">
        <v>35</v>
      </c>
      <c r="C11" s="37" t="s">
        <v>6</v>
      </c>
      <c r="D11" s="38">
        <v>77807.199999999997</v>
      </c>
    </row>
    <row r="12" spans="1:13" x14ac:dyDescent="0.3">
      <c r="B12" s="26" t="s">
        <v>36</v>
      </c>
      <c r="D12" s="38">
        <v>11083.4</v>
      </c>
    </row>
    <row r="13" spans="1:13" x14ac:dyDescent="0.3">
      <c r="A13" s="36"/>
      <c r="B13" s="26" t="s">
        <v>37</v>
      </c>
      <c r="D13" s="38">
        <v>6388.1</v>
      </c>
    </row>
    <row r="14" spans="1:13" x14ac:dyDescent="0.3">
      <c r="A14" s="36"/>
      <c r="B14" s="26" t="s">
        <v>58</v>
      </c>
      <c r="D14" s="38">
        <v>42.5</v>
      </c>
    </row>
    <row r="15" spans="1:13" x14ac:dyDescent="0.3">
      <c r="B15" s="36" t="s">
        <v>38</v>
      </c>
      <c r="D15" s="38">
        <v>145.6</v>
      </c>
    </row>
    <row r="16" spans="1:13" ht="15.75" x14ac:dyDescent="0.3">
      <c r="A16" s="34"/>
      <c r="B16" s="36" t="s">
        <v>39</v>
      </c>
      <c r="D16" s="38">
        <v>1680.2</v>
      </c>
    </row>
    <row r="17" spans="1:5" x14ac:dyDescent="0.3">
      <c r="A17" s="36"/>
      <c r="B17" s="26" t="s">
        <v>40</v>
      </c>
      <c r="D17" s="38">
        <v>1312.9</v>
      </c>
    </row>
    <row r="18" spans="1:5" x14ac:dyDescent="0.3">
      <c r="A18" s="36"/>
      <c r="B18" s="26" t="s">
        <v>41</v>
      </c>
      <c r="D18" s="40">
        <v>5793.1</v>
      </c>
    </row>
    <row r="19" spans="1:5" s="34" customFormat="1" ht="15.75" x14ac:dyDescent="0.3">
      <c r="A19" s="41"/>
      <c r="B19" s="41"/>
      <c r="C19" s="37"/>
      <c r="D19" s="42">
        <f>SUM(D11:D18)</f>
        <v>104253</v>
      </c>
      <c r="E19" s="43"/>
    </row>
    <row r="20" spans="1:5" ht="15.75" x14ac:dyDescent="0.3">
      <c r="A20" s="34" t="s">
        <v>42</v>
      </c>
      <c r="B20" s="36"/>
      <c r="D20" s="35"/>
      <c r="E20" s="35"/>
    </row>
    <row r="21" spans="1:5" ht="15.75" x14ac:dyDescent="0.3">
      <c r="A21" s="34"/>
      <c r="B21" s="36" t="s">
        <v>43</v>
      </c>
      <c r="D21" s="38">
        <v>22245.599999999999</v>
      </c>
    </row>
    <row r="22" spans="1:5" x14ac:dyDescent="0.3">
      <c r="B22" s="26" t="s">
        <v>44</v>
      </c>
      <c r="D22" s="38">
        <v>9870.6</v>
      </c>
    </row>
    <row r="23" spans="1:5" x14ac:dyDescent="0.3">
      <c r="A23" s="36"/>
      <c r="B23" s="36" t="s">
        <v>41</v>
      </c>
      <c r="D23" s="40">
        <v>10315</v>
      </c>
    </row>
    <row r="24" spans="1:5" ht="15.75" x14ac:dyDescent="0.3">
      <c r="B24" s="44"/>
      <c r="C24" s="37"/>
      <c r="D24" s="45">
        <f>SUM(D21:D23)</f>
        <v>42431.199999999997</v>
      </c>
      <c r="E24" s="43"/>
    </row>
    <row r="25" spans="1:5" ht="15.75" x14ac:dyDescent="0.3">
      <c r="A25" s="34" t="s">
        <v>45</v>
      </c>
      <c r="B25" s="36"/>
      <c r="C25" s="37"/>
      <c r="D25" s="40">
        <v>19060.599999999999</v>
      </c>
      <c r="E25" s="43"/>
    </row>
    <row r="26" spans="1:5" ht="15.75" x14ac:dyDescent="0.3">
      <c r="A26" s="34"/>
      <c r="B26" s="36"/>
      <c r="C26" s="37"/>
      <c r="D26" s="43"/>
      <c r="E26" s="43"/>
    </row>
    <row r="27" spans="1:5" ht="15.75" x14ac:dyDescent="0.3">
      <c r="A27" s="34" t="s">
        <v>46</v>
      </c>
      <c r="B27" s="36"/>
      <c r="C27" s="37" t="s">
        <v>6</v>
      </c>
      <c r="D27" s="46">
        <f>+D19-D24-D25</f>
        <v>42761.200000000004</v>
      </c>
      <c r="E27" s="43"/>
    </row>
    <row r="29" spans="1:5" ht="15.75" x14ac:dyDescent="0.3">
      <c r="A29" s="34" t="s">
        <v>47</v>
      </c>
      <c r="D29" s="35"/>
      <c r="E29" s="35"/>
    </row>
    <row r="30" spans="1:5" x14ac:dyDescent="0.3">
      <c r="B30" s="26" t="s">
        <v>48</v>
      </c>
      <c r="D30" s="38">
        <v>17024.400000000001</v>
      </c>
    </row>
    <row r="31" spans="1:5" ht="15.75" x14ac:dyDescent="0.3">
      <c r="A31" s="47"/>
      <c r="B31" s="26" t="s">
        <v>49</v>
      </c>
      <c r="D31" s="38">
        <v>15330</v>
      </c>
    </row>
    <row r="32" spans="1:5" x14ac:dyDescent="0.3">
      <c r="B32" s="26" t="s">
        <v>50</v>
      </c>
      <c r="D32" s="40">
        <v>4571.1000000000004</v>
      </c>
    </row>
    <row r="33" spans="1:5" ht="15.75" x14ac:dyDescent="0.3">
      <c r="A33" s="36"/>
      <c r="C33" s="37"/>
      <c r="D33" s="43">
        <f>SUM(D30:D32)</f>
        <v>36925.5</v>
      </c>
      <c r="E33" s="43"/>
    </row>
    <row r="34" spans="1:5" ht="15.75" x14ac:dyDescent="0.3">
      <c r="A34" s="36"/>
      <c r="C34" s="37"/>
      <c r="D34" s="43"/>
      <c r="E34" s="43"/>
    </row>
    <row r="35" spans="1:5" ht="15.75" x14ac:dyDescent="0.3">
      <c r="A35" s="34" t="s">
        <v>63</v>
      </c>
      <c r="B35" s="36"/>
      <c r="C35" s="37" t="s">
        <v>6</v>
      </c>
      <c r="D35" s="48">
        <f>+D27-D33</f>
        <v>5835.7000000000044</v>
      </c>
      <c r="E35" s="49"/>
    </row>
    <row r="36" spans="1:5" ht="15.75" x14ac:dyDescent="0.3">
      <c r="A36" s="34"/>
    </row>
    <row r="37" spans="1:5" ht="15.75" x14ac:dyDescent="0.3">
      <c r="A37" s="34" t="s">
        <v>51</v>
      </c>
      <c r="C37" s="37"/>
      <c r="D37" s="40">
        <v>3039.9</v>
      </c>
      <c r="E37" s="43"/>
    </row>
    <row r="38" spans="1:5" x14ac:dyDescent="0.3">
      <c r="A38" s="36"/>
      <c r="B38" s="36"/>
    </row>
    <row r="39" spans="1:5" ht="15.75" x14ac:dyDescent="0.3">
      <c r="A39" s="34" t="s">
        <v>52</v>
      </c>
      <c r="B39" s="36"/>
      <c r="C39" s="37" t="s">
        <v>6</v>
      </c>
      <c r="D39" s="45">
        <f>+D35+D37</f>
        <v>8875.600000000004</v>
      </c>
      <c r="E39" s="43"/>
    </row>
    <row r="40" spans="1:5" ht="15.75" x14ac:dyDescent="0.3">
      <c r="A40" s="34"/>
      <c r="B40" s="36"/>
      <c r="C40" s="37"/>
      <c r="D40" s="48"/>
      <c r="E40" s="49"/>
    </row>
    <row r="41" spans="1:5" ht="15.75" x14ac:dyDescent="0.3">
      <c r="A41" s="34" t="s">
        <v>53</v>
      </c>
      <c r="B41" s="36"/>
      <c r="C41" s="37"/>
      <c r="D41" s="38">
        <v>-4601.8999999999996</v>
      </c>
      <c r="E41" s="43"/>
    </row>
    <row r="42" spans="1:5" ht="15.75" x14ac:dyDescent="0.3">
      <c r="A42" s="34"/>
      <c r="B42" s="36"/>
      <c r="C42" s="37"/>
      <c r="D42" s="48"/>
      <c r="E42" s="49"/>
    </row>
    <row r="43" spans="1:5" ht="15.75" x14ac:dyDescent="0.3">
      <c r="A43" s="34" t="s">
        <v>54</v>
      </c>
      <c r="B43" s="36"/>
      <c r="C43" s="37"/>
      <c r="D43" s="38">
        <v>-536.9</v>
      </c>
      <c r="E43" s="49"/>
    </row>
    <row r="44" spans="1:5" ht="15.75" x14ac:dyDescent="0.3">
      <c r="A44" s="34"/>
      <c r="B44" s="36"/>
      <c r="C44" s="37"/>
      <c r="D44" s="48"/>
      <c r="E44" s="49"/>
    </row>
    <row r="45" spans="1:5" ht="32.25" customHeight="1" x14ac:dyDescent="0.3">
      <c r="A45" s="81" t="s">
        <v>55</v>
      </c>
      <c r="B45" s="81"/>
      <c r="C45" s="37" t="s">
        <v>6</v>
      </c>
      <c r="D45" s="70">
        <f>+D39+D41+D43</f>
        <v>3736.8000000000043</v>
      </c>
      <c r="E45" s="49"/>
    </row>
    <row r="46" spans="1:5" ht="16.5" customHeight="1" x14ac:dyDescent="0.3">
      <c r="A46" s="34"/>
      <c r="B46" s="36"/>
    </row>
    <row r="47" spans="1:5" ht="16.5" thickBot="1" x14ac:dyDescent="0.35">
      <c r="A47" s="34" t="s">
        <v>56</v>
      </c>
      <c r="C47" s="37" t="s">
        <v>6</v>
      </c>
      <c r="D47" s="50">
        <f>+D45</f>
        <v>3736.8000000000043</v>
      </c>
      <c r="E47" s="49"/>
    </row>
    <row r="48" spans="1:5" ht="16.5" thickTop="1" x14ac:dyDescent="0.3">
      <c r="A48" s="34"/>
      <c r="C48" s="37"/>
      <c r="D48" s="49"/>
      <c r="E48" s="49"/>
    </row>
    <row r="49" spans="1:5" ht="15.75" x14ac:dyDescent="0.3">
      <c r="A49" s="34"/>
      <c r="C49" s="37"/>
      <c r="D49" s="49"/>
      <c r="E49" s="49"/>
    </row>
    <row r="50" spans="1:5" x14ac:dyDescent="0.3">
      <c r="A50" s="28"/>
      <c r="B50" s="29"/>
    </row>
    <row r="51" spans="1:5" x14ac:dyDescent="0.3">
      <c r="A51" s="28"/>
      <c r="B51" s="29"/>
    </row>
    <row r="52" spans="1:5" x14ac:dyDescent="0.3">
      <c r="A52" s="28"/>
      <c r="B52" s="29"/>
    </row>
    <row r="53" spans="1:5" x14ac:dyDescent="0.3">
      <c r="A53" s="28"/>
      <c r="B53" s="29"/>
    </row>
    <row r="54" spans="1:5" x14ac:dyDescent="0.3">
      <c r="A54" s="51"/>
      <c r="B54" s="51" t="s">
        <v>62</v>
      </c>
      <c r="C54" s="52" t="s">
        <v>66</v>
      </c>
      <c r="D54" s="53"/>
      <c r="E54" s="54"/>
    </row>
    <row r="55" spans="1:5" x14ac:dyDescent="0.3">
      <c r="A55" s="51"/>
      <c r="B55" s="51" t="s">
        <v>61</v>
      </c>
      <c r="C55" s="52" t="s">
        <v>67</v>
      </c>
      <c r="D55" s="53"/>
      <c r="E55" s="54"/>
    </row>
    <row r="56" spans="1:5" x14ac:dyDescent="0.3">
      <c r="A56" s="28"/>
      <c r="B56" s="19"/>
      <c r="C56" s="55"/>
      <c r="D56" s="53"/>
      <c r="E56" s="54"/>
    </row>
    <row r="57" spans="1:5" x14ac:dyDescent="0.3">
      <c r="A57" s="28"/>
      <c r="B57" s="29"/>
    </row>
    <row r="58" spans="1:5" x14ac:dyDescent="0.3">
      <c r="A58" s="28"/>
      <c r="B58" s="29"/>
    </row>
    <row r="59" spans="1:5" x14ac:dyDescent="0.3">
      <c r="A59" s="28"/>
      <c r="B59" s="29"/>
    </row>
    <row r="60" spans="1:5" x14ac:dyDescent="0.3">
      <c r="A60" s="28"/>
      <c r="B60" s="29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ht="16.5" customHeight="1" x14ac:dyDescent="0.3">
      <c r="C68" s="56"/>
    </row>
    <row r="69" spans="1:5" ht="16.5" customHeight="1" x14ac:dyDescent="0.3"/>
    <row r="70" spans="1:5" x14ac:dyDescent="0.3">
      <c r="B70" s="57"/>
    </row>
    <row r="71" spans="1:5" x14ac:dyDescent="0.3">
      <c r="A71" s="58"/>
      <c r="B71" s="58"/>
    </row>
    <row r="72" spans="1:5" x14ac:dyDescent="0.3">
      <c r="A72" s="58"/>
    </row>
    <row r="73" spans="1:5" x14ac:dyDescent="0.3">
      <c r="A73" s="58"/>
      <c r="B73" s="58"/>
      <c r="D73" s="59"/>
      <c r="E73" s="60"/>
    </row>
    <row r="74" spans="1:5" ht="15.75" x14ac:dyDescent="0.3">
      <c r="B74" s="61"/>
      <c r="C74" s="62"/>
      <c r="D74" s="63"/>
      <c r="E74" s="63"/>
    </row>
    <row r="75" spans="1:5" ht="15.75" x14ac:dyDescent="0.3">
      <c r="A75" s="77"/>
      <c r="B75" s="77"/>
      <c r="C75" s="77"/>
      <c r="D75" s="77"/>
      <c r="E75" s="64"/>
    </row>
    <row r="76" spans="1:5" ht="15.75" x14ac:dyDescent="0.3">
      <c r="A76" s="34"/>
      <c r="D76" s="65"/>
      <c r="E76" s="66"/>
    </row>
    <row r="77" spans="1:5" x14ac:dyDescent="0.3">
      <c r="D77" s="53"/>
      <c r="E77" s="54"/>
    </row>
    <row r="78" spans="1:5" ht="15.75" x14ac:dyDescent="0.3">
      <c r="C78" s="26"/>
      <c r="D78" s="35"/>
      <c r="E78" s="35"/>
    </row>
    <row r="83" spans="3:5" x14ac:dyDescent="0.3">
      <c r="C83" s="26"/>
      <c r="D83" s="53"/>
      <c r="E83" s="54"/>
    </row>
    <row r="84" spans="3:5" x14ac:dyDescent="0.3">
      <c r="C84" s="26"/>
      <c r="D84" s="53"/>
      <c r="E84" s="54"/>
    </row>
    <row r="89" spans="3:5" ht="15.75" x14ac:dyDescent="0.3">
      <c r="C89" s="26"/>
      <c r="D89" s="45"/>
      <c r="E89" s="43"/>
    </row>
  </sheetData>
  <mergeCells count="7">
    <mergeCell ref="A75:D75"/>
    <mergeCell ref="A2:E2"/>
    <mergeCell ref="A3:E3"/>
    <mergeCell ref="A4:E4"/>
    <mergeCell ref="A5:E5"/>
    <mergeCell ref="A6:D6"/>
    <mergeCell ref="A45:B45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Milton Ramos</cp:lastModifiedBy>
  <cp:lastPrinted>2018-02-26T20:55:29Z</cp:lastPrinted>
  <dcterms:created xsi:type="dcterms:W3CDTF">2016-11-08T21:50:13Z</dcterms:created>
  <dcterms:modified xsi:type="dcterms:W3CDTF">2020-11-26T23:48:03Z</dcterms:modified>
</cp:coreProperties>
</file>