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Bolsa de Valores\"/>
    </mc:Choice>
  </mc:AlternateContent>
  <xr:revisionPtr revIDLastSave="0" documentId="8_{0DDBE71F-1EA4-414B-8183-71F3D1798855}" xr6:coauthVersionLast="45" xr6:coauthVersionMax="45" xr10:uidLastSave="{00000000-0000-0000-0000-000000000000}"/>
  <bookViews>
    <workbookView xWindow="-120" yWindow="-120" windowWidth="29040" windowHeight="15840" xr2:uid="{6C27EE05-24B0-475B-9EC3-9338FFB8E417}"/>
  </bookViews>
  <sheets>
    <sheet name="Balance Institucional" sheetId="2" r:id="rId1"/>
    <sheet name="Estados de Resultados Inst." sheetId="3" r:id="rId2"/>
    <sheet name="Hoja1" sheetId="1" r:id="rId3"/>
  </sheets>
  <externalReferences>
    <externalReference r:id="rId4"/>
  </externalReferences>
  <definedNames>
    <definedName name="_xlnm.Print_Area" localSheetId="0">'Balance Institucional'!$A$1:$J$61</definedName>
    <definedName name="_xlnm.Print_Area" localSheetId="1">'Estados de Resultados Inst.'!$A$1:$G$66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" l="1"/>
  <c r="D56" i="3"/>
  <c r="F37" i="3" s="1"/>
  <c r="F39" i="3"/>
  <c r="F30" i="3"/>
  <c r="F13" i="3"/>
  <c r="F8" i="3"/>
  <c r="J51" i="2"/>
  <c r="J39" i="2"/>
  <c r="D40" i="2"/>
  <c r="J33" i="2"/>
  <c r="D33" i="2"/>
  <c r="J26" i="2"/>
  <c r="D23" i="2"/>
  <c r="J21" i="2"/>
  <c r="D19" i="2"/>
  <c r="J18" i="2"/>
  <c r="J14" i="2"/>
  <c r="D14" i="2"/>
  <c r="J11" i="2"/>
  <c r="D7" i="2"/>
  <c r="J7" i="2"/>
  <c r="G29" i="3" l="1"/>
  <c r="F16" i="3"/>
  <c r="G7" i="3"/>
  <c r="G50" i="3" s="1"/>
  <c r="J29" i="2"/>
  <c r="J46" i="2"/>
  <c r="J4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Mauricio Antonio Henriquez Rivera</author>
  </authors>
  <commentList>
    <comment ref="C53" authorId="0" shapeId="0" xr:uid="{41B0C63E-A182-47C3-85B7-5ED6EAA14E4E}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 shapeId="0" xr:uid="{8EF5C375-86B2-49A5-821F-E2F7C07F854D}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5" authorId="0" shapeId="0" xr:uid="{426FFF3A-F31C-4768-9876-DD4583D01A46}">
      <text>
        <r>
          <rPr>
            <b/>
            <sz val="9"/>
            <color indexed="81"/>
            <rFont val="Tahoma"/>
            <family val="2"/>
          </rPr>
          <t>CTAS.83813009/85951013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<sst xmlns="http://schemas.openxmlformats.org/spreadsheetml/2006/main" count="119" uniqueCount="113">
  <si>
    <t>FONDO SOCIAL PARA LA VIVIENDA</t>
  </si>
  <si>
    <t>BALANCE DE SITUACION AL 31 DE OCTUBRE DE 2020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</si>
  <si>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</si>
  <si>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</si>
  <si>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</si>
  <si>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</si>
  <si>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</si>
  <si>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</si>
  <si>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</si>
  <si>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</si>
  <si>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</si>
  <si>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Letras del Tesoro</t>
  </si>
  <si>
    <t>Descuento sobre compra de Titulosvalores</t>
  </si>
  <si>
    <t>TÍTULOS VALORES EN EL MERCADO NACIONAL</t>
  </si>
  <si>
    <t>Depósitos a Plazo</t>
  </si>
  <si>
    <t>Titulos Valores Diversos</t>
  </si>
  <si>
    <t>CUENTAS POR COBRAR</t>
  </si>
  <si>
    <t>PRÉSTAMOS</t>
  </si>
  <si>
    <t>Anticipo de Fondos y Deudores Varios</t>
  </si>
  <si>
    <t>Financiamiento Interno</t>
  </si>
  <si>
    <t>Reserva de Saneamiento Primas de Seguro</t>
  </si>
  <si>
    <t>Financiamiento Externo</t>
  </si>
  <si>
    <t>Deudores Monetarios</t>
  </si>
  <si>
    <t>DEPOSITOS</t>
  </si>
  <si>
    <t>INVERSIONES</t>
  </si>
  <si>
    <t>Depósitos de Personas Naturales</t>
  </si>
  <si>
    <t>Existencia de Consumo</t>
  </si>
  <si>
    <t>Inmuebles para la Venta</t>
  </si>
  <si>
    <t>PROVISIONES</t>
  </si>
  <si>
    <t xml:space="preserve">Reservas de Saneamiento de Activos Extraordinarios </t>
  </si>
  <si>
    <t>Pasivo Laboral</t>
  </si>
  <si>
    <t>PRÉSTAMOS NETOS</t>
  </si>
  <si>
    <t>Provisión para Prestaciones Laborales</t>
  </si>
  <si>
    <t>Cartera Vigente</t>
  </si>
  <si>
    <t>Cartera Vencida</t>
  </si>
  <si>
    <t>Cartera en Ejecución</t>
  </si>
  <si>
    <t>OTROS PASIVOS</t>
  </si>
  <si>
    <t>Reserva de Saneamiento de Capital</t>
  </si>
  <si>
    <t>Acreedores Monetarios por Pagar</t>
  </si>
  <si>
    <t>Reserva para Cobertura de Capital Vencido</t>
  </si>
  <si>
    <t>Reserva Voluntaria Prestamos Reestructurados Vigentes</t>
  </si>
  <si>
    <t>TOTAL PASIVO</t>
  </si>
  <si>
    <t>Reserva para Créditos de Difícil Inscripción</t>
  </si>
  <si>
    <t>Prestamos Personales (Netos)</t>
  </si>
  <si>
    <t>PATRIMONIO Y RESERVAS</t>
  </si>
  <si>
    <t>ACTIVO FIJO</t>
  </si>
  <si>
    <t xml:space="preserve"> PATRIMONIO </t>
  </si>
  <si>
    <t>Bienes Depreciables</t>
  </si>
  <si>
    <t>Aportes</t>
  </si>
  <si>
    <t>Reserva de Depreciación Activo</t>
  </si>
  <si>
    <t>Resultado del Ejercicio Anterior</t>
  </si>
  <si>
    <t>Bienes no Depreciables</t>
  </si>
  <si>
    <t>Resultado del Ejercicio Corriente</t>
  </si>
  <si>
    <t>Derechos de Propiedad Intangible</t>
  </si>
  <si>
    <t>Superávit por Revaluación</t>
  </si>
  <si>
    <t>Amortizaciones Derechos de Propiedad Intangible</t>
  </si>
  <si>
    <t>RESERVAS</t>
  </si>
  <si>
    <t>OTROS ACTIVOS</t>
  </si>
  <si>
    <t>Reservas para Emergencias</t>
  </si>
  <si>
    <t>Terrenos entregados en comodato</t>
  </si>
  <si>
    <t>Reserva para Contirubuciones al porgrama Casa Mujer</t>
  </si>
  <si>
    <t>Seguros Pagados por Anticipados</t>
  </si>
  <si>
    <t>Reserva para cubrir deducibles y otros quebrantos</t>
  </si>
  <si>
    <t>Amortizaciones de Seguros Pagados por Anticipado</t>
  </si>
  <si>
    <t>Reserva Riesgo Pais</t>
  </si>
  <si>
    <t>Reserva para Obligaciones con Terceros</t>
  </si>
  <si>
    <t>TOTAL PATRIMONIO Y RESERVAS</t>
  </si>
  <si>
    <t>TOTAL ACTIVO</t>
  </si>
  <si>
    <t>TOTAL PASIVO, PATRIMONIO Y RESERVAS</t>
  </si>
  <si>
    <t>CUENTAS DE ORDEN</t>
  </si>
  <si>
    <t>Lic. René Cuellar Marenco</t>
  </si>
  <si>
    <t>Lic. José Misael Castillo</t>
  </si>
  <si>
    <t>Gerente de Finanzas</t>
  </si>
  <si>
    <t>Jefe Area de Contabilidad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</si>
  <si>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</si>
  <si>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 xml:space="preserve">ESTADO DE RESULTADOS INSTITUCIONAL </t>
  </si>
  <si>
    <t>DEL 01 DE ENERO AL 31 DE OCTUBRE  DE 2020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</si>
  <si>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</si>
  <si>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</si>
  <si>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</si>
  <si>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</si>
  <si>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</si>
  <si>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INTERESES POR TITULOS VALORES</t>
  </si>
  <si>
    <t>VENTA DE BIENES Y SERVICIOS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</si>
  <si>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</si>
  <si>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</si>
  <si>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</si>
  <si>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</si>
  <si>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</si>
  <si>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</si>
  <si>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</si>
  <si>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CONTRIBUCIONES DEL PROGRAMA CASA MUJER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</si>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</sst>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440A]#,##0.00_);\([$$-440A]#,##0.00\)"/>
    <numFmt numFmtId="165" formatCode="_([$$-440A]* #,##0.00_);_([$$-440A]* \(#,##0.00\);_([$$-440A]* &quot;-&quot;??_);_(@_)"/>
    <numFmt numFmtId="166" formatCode="_(&quot;$&quot;* #,##0.00_);_(&quot;$&quot;* \(#,##0.00\);_(&quot;$&quot;* &quot;-&quot;??_);_(@_)"/>
    <numFmt numFmtId="167" formatCode="_ * #,##0.00_ ;_ * \-#,##0.00_ ;_ * &quot;-&quot;??_ ;_ @_ "/>
    <numFmt numFmtId="168" formatCode="&quot;$&quot;#,##0.00_);\(&quot;$&quot;#,##0.00\)"/>
    <numFmt numFmtId="169" formatCode="_(&quot;¢&quot;* #,##0.00_);_(&quot;¢&quot;* \(#,##0.00\);_(&quot;¢&quot;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169" fontId="2" fillId="0" borderId="0" applyFont="0" applyFill="0" applyBorder="0" applyAlignment="0" applyProtection="0"/>
  </cellStyleXfs>
  <cellXfs count="124">
    <xf numFmtId="0" fontId="0" fillId="0" borderId="0" xfId="0"/>
    <xf numFmtId="49" fontId="1" fillId="0" borderId="0" xfId="1" applyNumberFormat="1" applyFont="1" applyAlignment="1" applyProtection="1">
      <alignment horizontal="center"/>
      <protection locked="0"/>
    </xf>
    <xf numFmtId="0" fontId="2" fillId="0" borderId="0" xfId="1" applyProtection="1">
      <protection locked="0"/>
    </xf>
    <xf numFmtId="0" fontId="3" fillId="0" borderId="0" xfId="1" applyFont="1" applyProtection="1"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164" fontId="3" fillId="0" borderId="0" xfId="2" applyNumberFormat="1" applyFont="1" applyProtection="1">
      <protection locked="0"/>
    </xf>
    <xf numFmtId="49" fontId="4" fillId="0" borderId="0" xfId="1" applyNumberFormat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49" fontId="5" fillId="0" borderId="0" xfId="1" applyNumberFormat="1" applyFont="1" applyProtection="1">
      <protection locked="0"/>
    </xf>
    <xf numFmtId="49" fontId="5" fillId="0" borderId="0" xfId="1" applyNumberFormat="1" applyFont="1" applyAlignment="1" applyProtection="1">
      <alignment horizontal="left"/>
      <protection locked="0"/>
    </xf>
    <xf numFmtId="165" fontId="3" fillId="0" borderId="0" xfId="1" applyNumberFormat="1" applyFont="1"/>
    <xf numFmtId="166" fontId="5" fillId="0" borderId="0" xfId="2" applyNumberFormat="1" applyFont="1" applyProtection="1"/>
    <xf numFmtId="0" fontId="4" fillId="0" borderId="0" xfId="1" applyFont="1" applyProtection="1">
      <protection locked="0"/>
    </xf>
    <xf numFmtId="167" fontId="5" fillId="0" borderId="0" xfId="1" applyNumberFormat="1" applyFont="1" applyProtection="1">
      <protection locked="0"/>
    </xf>
    <xf numFmtId="165" fontId="4" fillId="0" borderId="0" xfId="1" applyNumberFormat="1" applyFont="1" applyAlignment="1" applyProtection="1">
      <alignment horizontal="left"/>
      <protection locked="0"/>
    </xf>
    <xf numFmtId="165" fontId="4" fillId="0" borderId="0" xfId="1" applyNumberFormat="1" applyFont="1"/>
    <xf numFmtId="165" fontId="5" fillId="0" borderId="0" xfId="2" applyNumberFormat="1" applyFont="1" applyProtection="1"/>
    <xf numFmtId="0" fontId="7" fillId="0" borderId="0" xfId="1" applyFont="1" applyProtection="1">
      <protection locked="0"/>
    </xf>
    <xf numFmtId="49" fontId="8" fillId="0" borderId="0" xfId="1" applyNumberFormat="1" applyFont="1" applyProtection="1">
      <protection locked="0"/>
    </xf>
    <xf numFmtId="49" fontId="8" fillId="0" borderId="0" xfId="1" applyNumberFormat="1" applyFont="1" applyAlignment="1" applyProtection="1">
      <alignment horizontal="left"/>
      <protection locked="0"/>
    </xf>
    <xf numFmtId="165" fontId="8" fillId="0" borderId="0" xfId="1" applyNumberFormat="1" applyFont="1"/>
    <xf numFmtId="165" fontId="3" fillId="0" borderId="0" xfId="2" applyNumberFormat="1" applyFont="1" applyProtection="1"/>
    <xf numFmtId="165" fontId="3" fillId="0" borderId="0" xfId="1" applyNumberFormat="1" applyFont="1" applyAlignment="1" applyProtection="1">
      <alignment horizontal="left"/>
      <protection locked="0"/>
    </xf>
    <xf numFmtId="165" fontId="8" fillId="0" borderId="1" xfId="1" applyNumberFormat="1" applyFont="1" applyBorder="1"/>
    <xf numFmtId="165" fontId="4" fillId="0" borderId="0" xfId="2" applyNumberFormat="1" applyFont="1" applyProtection="1"/>
    <xf numFmtId="49" fontId="4" fillId="0" borderId="0" xfId="1" applyNumberFormat="1" applyFont="1" applyProtection="1">
      <protection locked="0"/>
    </xf>
    <xf numFmtId="167" fontId="4" fillId="0" borderId="0" xfId="1" applyNumberFormat="1" applyFont="1" applyProtection="1">
      <protection locked="0"/>
    </xf>
    <xf numFmtId="167" fontId="8" fillId="0" borderId="0" xfId="1" applyNumberFormat="1" applyFont="1" applyProtection="1">
      <protection locked="0"/>
    </xf>
    <xf numFmtId="164" fontId="2" fillId="0" borderId="0" xfId="2" applyNumberFormat="1" applyFont="1" applyProtection="1"/>
    <xf numFmtId="164" fontId="2" fillId="0" borderId="0" xfId="2" applyNumberFormat="1" applyFont="1" applyProtection="1">
      <protection locked="0"/>
    </xf>
    <xf numFmtId="165" fontId="5" fillId="0" borderId="1" xfId="2" applyNumberFormat="1" applyFont="1" applyBorder="1" applyProtection="1"/>
    <xf numFmtId="165" fontId="5" fillId="0" borderId="2" xfId="2" applyNumberFormat="1" applyFont="1" applyBorder="1" applyProtection="1"/>
    <xf numFmtId="167" fontId="5" fillId="0" borderId="0" xfId="1" applyNumberFormat="1" applyFont="1" applyAlignment="1" applyProtection="1">
      <alignment horizontal="left"/>
      <protection locked="0"/>
    </xf>
    <xf numFmtId="0" fontId="7" fillId="0" borderId="0" xfId="1" applyFont="1"/>
    <xf numFmtId="0" fontId="5" fillId="0" borderId="0" xfId="1" applyFont="1" applyProtection="1">
      <protection locked="0"/>
    </xf>
    <xf numFmtId="0" fontId="8" fillId="0" borderId="0" xfId="1" applyFont="1" applyProtection="1">
      <protection locked="0"/>
    </xf>
    <xf numFmtId="165" fontId="3" fillId="0" borderId="0" xfId="1" applyNumberFormat="1" applyFont="1" applyProtection="1">
      <protection locked="0"/>
    </xf>
    <xf numFmtId="49" fontId="4" fillId="0" borderId="0" xfId="1" applyNumberFormat="1" applyFont="1" applyAlignment="1" applyProtection="1">
      <alignment horizontal="left"/>
      <protection locked="0"/>
    </xf>
    <xf numFmtId="49" fontId="2" fillId="0" borderId="0" xfId="1" applyNumberFormat="1" applyAlignment="1" applyProtection="1">
      <alignment horizontal="left"/>
      <protection locked="0"/>
    </xf>
    <xf numFmtId="0" fontId="2" fillId="0" borderId="0" xfId="1"/>
    <xf numFmtId="165" fontId="5" fillId="0" borderId="1" xfId="1" applyNumberFormat="1" applyFont="1" applyBorder="1"/>
    <xf numFmtId="49" fontId="8" fillId="2" borderId="0" xfId="1" applyNumberFormat="1" applyFont="1" applyFill="1" applyAlignment="1" applyProtection="1">
      <alignment horizontal="left"/>
      <protection locked="0"/>
    </xf>
    <xf numFmtId="165" fontId="8" fillId="2" borderId="0" xfId="1" applyNumberFormat="1" applyFont="1" applyFill="1"/>
    <xf numFmtId="165" fontId="5" fillId="0" borderId="0" xfId="2" applyNumberFormat="1" applyFont="1" applyBorder="1" applyProtection="1"/>
    <xf numFmtId="165" fontId="8" fillId="2" borderId="1" xfId="1" applyNumberFormat="1" applyFont="1" applyFill="1" applyBorder="1"/>
    <xf numFmtId="49" fontId="1" fillId="0" borderId="0" xfId="1" applyNumberFormat="1" applyFont="1" applyAlignment="1" applyProtection="1">
      <alignment horizontal="left"/>
      <protection locked="0"/>
    </xf>
    <xf numFmtId="165" fontId="5" fillId="0" borderId="2" xfId="1" applyNumberFormat="1" applyFont="1" applyBorder="1"/>
    <xf numFmtId="167" fontId="1" fillId="0" borderId="0" xfId="1" applyNumberFormat="1" applyFont="1" applyAlignment="1" applyProtection="1">
      <alignment horizontal="left"/>
      <protection locked="0"/>
    </xf>
    <xf numFmtId="49" fontId="9" fillId="0" borderId="0" xfId="1" applyNumberFormat="1" applyFont="1" applyAlignment="1" applyProtection="1">
      <alignment horizontal="left"/>
      <protection locked="0"/>
    </xf>
    <xf numFmtId="165" fontId="9" fillId="0" borderId="0" xfId="1" applyNumberFormat="1" applyFont="1"/>
    <xf numFmtId="165" fontId="1" fillId="0" borderId="2" xfId="2" applyNumberFormat="1" applyFont="1" applyBorder="1" applyProtection="1"/>
    <xf numFmtId="0" fontId="1" fillId="0" borderId="0" xfId="1" applyFont="1" applyProtection="1">
      <protection locked="0"/>
    </xf>
    <xf numFmtId="165" fontId="4" fillId="0" borderId="0" xfId="1" applyNumberFormat="1" applyFont="1" applyProtection="1">
      <protection locked="0"/>
    </xf>
    <xf numFmtId="165" fontId="1" fillId="0" borderId="2" xfId="1" applyNumberFormat="1" applyFont="1" applyBorder="1"/>
    <xf numFmtId="167" fontId="4" fillId="0" borderId="0" xfId="1" applyNumberFormat="1" applyFont="1" applyAlignment="1" applyProtection="1">
      <alignment horizontal="left"/>
      <protection locked="0"/>
    </xf>
    <xf numFmtId="165" fontId="4" fillId="0" borderId="0" xfId="2" applyNumberFormat="1" applyFont="1" applyBorder="1" applyProtection="1"/>
    <xf numFmtId="0" fontId="9" fillId="0" borderId="0" xfId="1" applyFont="1" applyProtection="1">
      <protection locked="0"/>
    </xf>
    <xf numFmtId="0" fontId="10" fillId="0" borderId="0" xfId="1" applyFont="1" applyProtection="1">
      <protection locked="0"/>
    </xf>
    <xf numFmtId="167" fontId="1" fillId="0" borderId="0" xfId="1" applyNumberFormat="1" applyFont="1" applyAlignment="1" applyProtection="1">
      <alignment horizontal="left" vertical="center"/>
      <protection locked="0"/>
    </xf>
    <xf numFmtId="165" fontId="1" fillId="0" borderId="3" xfId="2" applyNumberFormat="1" applyFont="1" applyBorder="1" applyProtection="1"/>
    <xf numFmtId="165" fontId="1" fillId="0" borderId="3" xfId="1" applyNumberFormat="1" applyFont="1" applyBorder="1"/>
    <xf numFmtId="167" fontId="7" fillId="0" borderId="0" xfId="1" applyNumberFormat="1" applyFont="1" applyAlignment="1" applyProtection="1">
      <alignment horizontal="left" vertical="center"/>
      <protection locked="0"/>
    </xf>
    <xf numFmtId="165" fontId="2" fillId="0" borderId="0" xfId="1" applyNumberFormat="1" applyProtection="1">
      <protection locked="0"/>
    </xf>
    <xf numFmtId="165" fontId="7" fillId="0" borderId="0" xfId="2" applyNumberFormat="1" applyFont="1" applyProtection="1">
      <protection locked="0"/>
    </xf>
    <xf numFmtId="168" fontId="2" fillId="0" borderId="0" xfId="1" applyNumberFormat="1" applyProtection="1">
      <protection locked="0"/>
    </xf>
    <xf numFmtId="164" fontId="7" fillId="0" borderId="0" xfId="2" applyNumberFormat="1" applyFont="1" applyProtection="1">
      <protection locked="0"/>
    </xf>
    <xf numFmtId="0" fontId="3" fillId="0" borderId="0" xfId="1" applyFont="1"/>
    <xf numFmtId="165" fontId="1" fillId="0" borderId="0" xfId="1" applyNumberFormat="1" applyFont="1" applyProtection="1">
      <protection locked="0"/>
    </xf>
    <xf numFmtId="49" fontId="7" fillId="0" borderId="0" xfId="1" applyNumberFormat="1" applyFont="1" applyAlignment="1" applyProtection="1">
      <alignment horizontal="center"/>
      <protection locked="0"/>
    </xf>
    <xf numFmtId="165" fontId="7" fillId="0" borderId="0" xfId="1" applyNumberFormat="1" applyFont="1" applyProtection="1">
      <protection locked="0"/>
    </xf>
    <xf numFmtId="49" fontId="7" fillId="0" borderId="0" xfId="1" applyNumberFormat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49" fontId="7" fillId="0" borderId="0" xfId="1" applyNumberFormat="1" applyFont="1" applyAlignment="1" applyProtection="1">
      <alignment horizontal="left"/>
      <protection locked="0"/>
    </xf>
    <xf numFmtId="169" fontId="7" fillId="0" borderId="0" xfId="2" applyFont="1" applyProtection="1">
      <protection locked="0"/>
    </xf>
    <xf numFmtId="49" fontId="12" fillId="0" borderId="0" xfId="1" applyNumberFormat="1" applyFont="1" applyAlignment="1" applyProtection="1">
      <alignment horizontal="left"/>
      <protection locked="0"/>
    </xf>
    <xf numFmtId="0" fontId="12" fillId="0" borderId="0" xfId="1" applyFont="1" applyProtection="1">
      <protection locked="0"/>
    </xf>
    <xf numFmtId="164" fontId="12" fillId="0" borderId="0" xfId="2" applyNumberFormat="1" applyFont="1" applyProtection="1">
      <protection locked="0"/>
    </xf>
    <xf numFmtId="167" fontId="1" fillId="2" borderId="0" xfId="1" applyNumberFormat="1" applyFont="1" applyFill="1" applyAlignment="1">
      <alignment horizontal="center"/>
    </xf>
    <xf numFmtId="167" fontId="13" fillId="2" borderId="0" xfId="1" applyNumberFormat="1" applyFont="1" applyFill="1"/>
    <xf numFmtId="0" fontId="10" fillId="2" borderId="0" xfId="1" applyFont="1" applyFill="1"/>
    <xf numFmtId="0" fontId="5" fillId="2" borderId="0" xfId="1" applyFont="1" applyFill="1" applyAlignment="1">
      <alignment horizontal="center"/>
    </xf>
    <xf numFmtId="0" fontId="13" fillId="2" borderId="0" xfId="1" applyFont="1" applyFill="1"/>
    <xf numFmtId="49" fontId="5" fillId="2" borderId="0" xfId="1" applyNumberFormat="1" applyFont="1" applyFill="1" applyAlignment="1">
      <alignment horizontal="center"/>
    </xf>
    <xf numFmtId="0" fontId="10" fillId="0" borderId="0" xfId="1" applyFont="1"/>
    <xf numFmtId="49" fontId="1" fillId="2" borderId="0" xfId="1" applyNumberFormat="1" applyFont="1" applyFill="1" applyAlignment="1">
      <alignment horizontal="center"/>
    </xf>
    <xf numFmtId="0" fontId="9" fillId="0" borderId="0" xfId="1" applyFont="1"/>
    <xf numFmtId="49" fontId="1" fillId="2" borderId="0" xfId="1" applyNumberFormat="1" applyFont="1" applyFill="1" applyAlignment="1">
      <alignment horizontal="center"/>
    </xf>
    <xf numFmtId="49" fontId="14" fillId="2" borderId="0" xfId="1" applyNumberFormat="1" applyFont="1" applyFill="1"/>
    <xf numFmtId="49" fontId="9" fillId="0" borderId="0" xfId="1" applyNumberFormat="1" applyFont="1" applyAlignment="1">
      <alignment horizontal="left"/>
    </xf>
    <xf numFmtId="168" fontId="9" fillId="0" borderId="0" xfId="1" applyNumberFormat="1" applyFont="1"/>
    <xf numFmtId="0" fontId="1" fillId="0" borderId="0" xfId="1" applyFont="1"/>
    <xf numFmtId="164" fontId="9" fillId="0" borderId="0" xfId="2" applyNumberFormat="1" applyFont="1"/>
    <xf numFmtId="49" fontId="1" fillId="2" borderId="0" xfId="1" applyNumberFormat="1" applyFont="1" applyFill="1"/>
    <xf numFmtId="49" fontId="9" fillId="0" borderId="0" xfId="1" applyNumberFormat="1" applyFont="1"/>
    <xf numFmtId="49" fontId="9" fillId="2" borderId="0" xfId="1" applyNumberFormat="1" applyFont="1" applyFill="1" applyAlignment="1">
      <alignment horizontal="left"/>
    </xf>
    <xf numFmtId="168" fontId="9" fillId="2" borderId="0" xfId="1" applyNumberFormat="1" applyFont="1" applyFill="1"/>
    <xf numFmtId="165" fontId="1" fillId="2" borderId="0" xfId="1" applyNumberFormat="1" applyFont="1" applyFill="1"/>
    <xf numFmtId="165" fontId="9" fillId="2" borderId="0" xfId="2" applyNumberFormat="1" applyFont="1" applyFill="1" applyProtection="1"/>
    <xf numFmtId="49" fontId="1" fillId="0" borderId="0" xfId="1" applyNumberFormat="1" applyFont="1"/>
    <xf numFmtId="49" fontId="1" fillId="0" borderId="0" xfId="1" applyNumberFormat="1" applyFont="1" applyAlignment="1">
      <alignment horizontal="left"/>
    </xf>
    <xf numFmtId="168" fontId="1" fillId="0" borderId="0" xfId="1" applyNumberFormat="1" applyFont="1"/>
    <xf numFmtId="165" fontId="1" fillId="0" borderId="0" xfId="1" applyNumberFormat="1" applyFont="1"/>
    <xf numFmtId="165" fontId="1" fillId="0" borderId="0" xfId="2" applyNumberFormat="1" applyFont="1" applyProtection="1"/>
    <xf numFmtId="0" fontId="13" fillId="0" borderId="0" xfId="1" applyFont="1"/>
    <xf numFmtId="49" fontId="8" fillId="0" borderId="0" xfId="1" applyNumberFormat="1" applyFont="1" applyAlignment="1">
      <alignment horizontal="left"/>
    </xf>
    <xf numFmtId="165" fontId="9" fillId="0" borderId="0" xfId="2" applyNumberFormat="1" applyFont="1" applyProtection="1"/>
    <xf numFmtId="165" fontId="9" fillId="0" borderId="1" xfId="1" applyNumberFormat="1" applyFont="1" applyBorder="1"/>
    <xf numFmtId="165" fontId="1" fillId="0" borderId="1" xfId="1" applyNumberFormat="1" applyFont="1" applyBorder="1"/>
    <xf numFmtId="165" fontId="1" fillId="2" borderId="1" xfId="1" applyNumberFormat="1" applyFont="1" applyFill="1" applyBorder="1"/>
    <xf numFmtId="165" fontId="13" fillId="0" borderId="0" xfId="1" applyNumberFormat="1" applyFont="1"/>
    <xf numFmtId="165" fontId="1" fillId="2" borderId="2" xfId="1" applyNumberFormat="1" applyFont="1" applyFill="1" applyBorder="1"/>
    <xf numFmtId="165" fontId="10" fillId="0" borderId="0" xfId="1" applyNumberFormat="1" applyFont="1"/>
    <xf numFmtId="49" fontId="8" fillId="0" borderId="0" xfId="1" applyNumberFormat="1" applyFont="1"/>
    <xf numFmtId="49" fontId="7" fillId="0" borderId="0" xfId="1" applyNumberFormat="1" applyFont="1" applyAlignment="1">
      <alignment horizontal="center"/>
    </xf>
    <xf numFmtId="49" fontId="7" fillId="0" borderId="0" xfId="1" applyNumberFormat="1" applyFont="1"/>
    <xf numFmtId="0" fontId="7" fillId="0" borderId="0" xfId="1" applyFont="1" applyAlignment="1">
      <alignment horizontal="center"/>
    </xf>
    <xf numFmtId="49" fontId="10" fillId="0" borderId="0" xfId="1" applyNumberFormat="1" applyFont="1"/>
    <xf numFmtId="49" fontId="10" fillId="0" borderId="0" xfId="1" applyNumberFormat="1" applyFont="1" applyAlignment="1">
      <alignment horizontal="left"/>
    </xf>
    <xf numFmtId="168" fontId="10" fillId="0" borderId="0" xfId="1" applyNumberFormat="1" applyFont="1"/>
    <xf numFmtId="164" fontId="10" fillId="0" borderId="0" xfId="2" applyNumberFormat="1" applyFont="1"/>
  </cellXfs>
  <cellStyles count="3">
    <cellStyle name="Moneda 2" xfId="2" xr:uid="{DE074E24-337F-464D-AADA-C4C73036CABF}"/>
    <cellStyle name="Normal" xfId="0" builtinId="0"/>
    <cellStyle name="Normal 2" xfId="1" xr:uid="{7D05D100-29F4-4EF4-9949-8CB3CD1EFD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E2D024A-7101-414B-8361-7DB079C2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166687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B673B3-7DA1-430E-B949-0C721B8C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20/EEFF%20PARA%20CONSULTAS/10-Estados%20Financieros%20Institucionales%20OCTUBRE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do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267F-982A-4F63-91D1-44DA9F2FC405}">
  <sheetPr>
    <tabColor rgb="FF92D050"/>
  </sheetPr>
  <dimension ref="A1:J78"/>
  <sheetViews>
    <sheetView showGridLines="0" tabSelected="1" view="pageBreakPreview" topLeftCell="A22" zoomScaleNormal="100" zoomScaleSheetLayoutView="100" workbookViewId="0">
      <selection activeCell="D48" sqref="D48"/>
    </sheetView>
  </sheetViews>
  <sheetFormatPr baseColWidth="10" defaultColWidth="11.42578125" defaultRowHeight="12.75" x14ac:dyDescent="0.2"/>
  <cols>
    <col min="1" max="1" width="2.42578125" style="2" customWidth="1"/>
    <col min="2" max="2" width="58.7109375" style="42" customWidth="1"/>
    <col min="3" max="3" width="18.7109375" style="2" customWidth="1"/>
    <col min="4" max="4" width="21.7109375" style="33" customWidth="1"/>
    <col min="5" max="5" width="5.7109375" style="2" customWidth="1"/>
    <col min="6" max="6" width="3.7109375" style="2" customWidth="1"/>
    <col min="7" max="7" width="46.85546875" style="2" customWidth="1"/>
    <col min="8" max="9" width="18.7109375" style="2" customWidth="1"/>
    <col min="10" max="10" width="23.7109375" style="2" customWidth="1"/>
    <col min="11" max="11" width="11.42578125" style="2"/>
    <col min="12" max="12" width="16.85546875" style="2" bestFit="1" customWidth="1"/>
    <col min="13" max="16384" width="11.42578125" style="2"/>
  </cols>
  <sheetData>
    <row r="1" spans="1:10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25">
      <c r="A4" s="3"/>
      <c r="B4" s="4"/>
      <c r="C4" s="3"/>
      <c r="D4" s="5"/>
      <c r="E4" s="3"/>
      <c r="F4" s="3"/>
      <c r="G4" s="3"/>
      <c r="H4" s="3"/>
      <c r="I4" s="3"/>
      <c r="J4" s="3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8" customHeight="1" x14ac:dyDescent="0.25">
      <c r="A6" s="7" t="s">
        <v>3</v>
      </c>
      <c r="B6" s="7"/>
      <c r="C6" s="8"/>
      <c r="D6" s="9"/>
      <c r="E6" s="10"/>
      <c r="F6" s="7" t="s">
        <v>4</v>
      </c>
      <c r="G6" s="7"/>
      <c r="H6" s="11"/>
      <c r="I6" s="3"/>
      <c r="J6" s="3"/>
    </row>
    <row r="7" spans="1:10" s="21" customFormat="1" ht="15" customHeight="1" x14ac:dyDescent="0.25">
      <c r="A7" s="12" t="s">
        <v>5</v>
      </c>
      <c r="B7" s="13"/>
      <c r="C7" s="14"/>
      <c r="D7" s="15">
        <f>SUM(C8:C12)</f>
        <v>99071047.549999997</v>
      </c>
      <c r="E7" s="16"/>
      <c r="F7" s="17" t="s">
        <v>6</v>
      </c>
      <c r="G7" s="13"/>
      <c r="H7" s="18"/>
      <c r="I7" s="19"/>
      <c r="J7" s="20">
        <f>SUM(I8:I9)</f>
        <v>7991393.8399999999</v>
      </c>
    </row>
    <row r="8" spans="1:10" ht="15" customHeight="1" x14ac:dyDescent="0.3">
      <c r="A8" s="22"/>
      <c r="B8" s="23" t="s">
        <v>7</v>
      </c>
      <c r="C8" s="24">
        <v>4700</v>
      </c>
      <c r="D8" s="25"/>
      <c r="E8" s="3"/>
      <c r="F8" s="17"/>
      <c r="G8" s="23" t="s">
        <v>8</v>
      </c>
      <c r="H8" s="26"/>
      <c r="I8" s="24">
        <v>4712985.8899999997</v>
      </c>
      <c r="J8" s="25"/>
    </row>
    <row r="9" spans="1:10" ht="15" customHeight="1" x14ac:dyDescent="0.3">
      <c r="A9" s="22"/>
      <c r="B9" s="23" t="s">
        <v>9</v>
      </c>
      <c r="C9" s="24">
        <v>33967024.07</v>
      </c>
      <c r="D9" s="25"/>
      <c r="E9" s="3"/>
      <c r="F9" s="17"/>
      <c r="G9" s="23" t="s">
        <v>10</v>
      </c>
      <c r="H9" s="26"/>
      <c r="I9" s="27">
        <v>3278407.95</v>
      </c>
      <c r="J9" s="25"/>
    </row>
    <row r="10" spans="1:10" ht="15" customHeight="1" x14ac:dyDescent="0.3">
      <c r="A10" s="22"/>
      <c r="B10" s="23" t="s">
        <v>11</v>
      </c>
      <c r="C10" s="24">
        <v>2000000</v>
      </c>
      <c r="D10" s="25"/>
      <c r="E10" s="3"/>
      <c r="F10" s="17"/>
      <c r="G10" s="23"/>
      <c r="H10" s="26"/>
      <c r="I10" s="24"/>
      <c r="J10" s="25"/>
    </row>
    <row r="11" spans="1:10" ht="15" customHeight="1" x14ac:dyDescent="0.3">
      <c r="A11" s="22"/>
      <c r="B11" s="23" t="s">
        <v>12</v>
      </c>
      <c r="C11" s="24">
        <v>-115676.52</v>
      </c>
      <c r="D11" s="25"/>
      <c r="E11" s="3"/>
      <c r="F11" s="17" t="s">
        <v>13</v>
      </c>
      <c r="G11" s="23"/>
      <c r="H11" s="26"/>
      <c r="I11" s="24"/>
      <c r="J11" s="20">
        <f>SUM(I12)</f>
        <v>157418506.86000001</v>
      </c>
    </row>
    <row r="12" spans="1:10" s="21" customFormat="1" ht="15" customHeight="1" x14ac:dyDescent="0.3">
      <c r="A12" s="12"/>
      <c r="B12" s="23" t="s">
        <v>14</v>
      </c>
      <c r="C12" s="27">
        <v>63215000</v>
      </c>
      <c r="D12" s="28"/>
      <c r="E12" s="16"/>
      <c r="G12" s="23" t="s">
        <v>15</v>
      </c>
      <c r="H12" s="18"/>
      <c r="I12" s="27">
        <v>157418506.86000001</v>
      </c>
    </row>
    <row r="13" spans="1:10" s="21" customFormat="1" ht="15" customHeight="1" x14ac:dyDescent="0.25">
      <c r="A13" s="29"/>
      <c r="B13" s="4"/>
      <c r="C13" s="14"/>
      <c r="D13" s="28"/>
      <c r="E13" s="16"/>
      <c r="F13" s="17"/>
      <c r="H13" s="26"/>
      <c r="J13" s="25"/>
    </row>
    <row r="14" spans="1:10" s="21" customFormat="1" ht="15" customHeight="1" x14ac:dyDescent="0.25">
      <c r="A14" s="17" t="s">
        <v>16</v>
      </c>
      <c r="B14" s="13"/>
      <c r="C14" s="14"/>
      <c r="D14" s="20">
        <f>SUM(C15:C17)</f>
        <v>15297417.66</v>
      </c>
      <c r="E14" s="16"/>
      <c r="F14" s="17" t="s">
        <v>17</v>
      </c>
      <c r="J14" s="20">
        <f>SUM(I15+I16)</f>
        <v>79063374.320000008</v>
      </c>
    </row>
    <row r="15" spans="1:10" s="21" customFormat="1" ht="15" customHeight="1" x14ac:dyDescent="0.3">
      <c r="A15" s="17"/>
      <c r="B15" s="23" t="s">
        <v>18</v>
      </c>
      <c r="C15" s="24">
        <v>6954527.21</v>
      </c>
      <c r="D15" s="28"/>
      <c r="E15" s="16"/>
      <c r="G15" s="23" t="s">
        <v>19</v>
      </c>
      <c r="H15" s="18"/>
      <c r="I15" s="24">
        <v>22279015.010000002</v>
      </c>
    </row>
    <row r="16" spans="1:10" s="21" customFormat="1" ht="15" customHeight="1" x14ac:dyDescent="0.3">
      <c r="A16" s="17"/>
      <c r="B16" s="23" t="s">
        <v>20</v>
      </c>
      <c r="C16" s="24">
        <v>-908426.12</v>
      </c>
      <c r="D16" s="28"/>
      <c r="E16" s="16"/>
      <c r="F16" s="17"/>
      <c r="G16" s="23" t="s">
        <v>21</v>
      </c>
      <c r="H16" s="26"/>
      <c r="I16" s="27">
        <v>56784359.310000002</v>
      </c>
      <c r="J16" s="28"/>
    </row>
    <row r="17" spans="1:10" s="21" customFormat="1" ht="15" customHeight="1" x14ac:dyDescent="0.3">
      <c r="A17" s="17"/>
      <c r="B17" s="23" t="s">
        <v>22</v>
      </c>
      <c r="C17" s="27">
        <v>9251316.5700000003</v>
      </c>
      <c r="D17" s="28"/>
      <c r="E17" s="16"/>
      <c r="F17" s="17"/>
      <c r="H17" s="26"/>
      <c r="J17" s="28"/>
    </row>
    <row r="18" spans="1:10" ht="15" customHeight="1" x14ac:dyDescent="0.25">
      <c r="A18" s="30"/>
      <c r="B18" s="4"/>
      <c r="C18" s="14"/>
      <c r="D18" s="28"/>
      <c r="E18" s="3"/>
      <c r="F18" s="17" t="s">
        <v>23</v>
      </c>
      <c r="J18" s="20">
        <f>I19</f>
        <v>189885263.66999999</v>
      </c>
    </row>
    <row r="19" spans="1:10" ht="15" customHeight="1" x14ac:dyDescent="0.3">
      <c r="A19" s="17" t="s">
        <v>24</v>
      </c>
      <c r="B19" s="13"/>
      <c r="C19" s="14"/>
      <c r="D19" s="20">
        <f>SUM(C20:C22)</f>
        <v>357839.62999999523</v>
      </c>
      <c r="E19" s="3"/>
      <c r="G19" s="22" t="s">
        <v>25</v>
      </c>
      <c r="H19" s="18"/>
      <c r="I19" s="27">
        <v>189885263.66999999</v>
      </c>
    </row>
    <row r="20" spans="1:10" ht="15" customHeight="1" x14ac:dyDescent="0.3">
      <c r="A20" s="31"/>
      <c r="B20" s="23" t="s">
        <v>26</v>
      </c>
      <c r="C20" s="24">
        <v>98375.24</v>
      </c>
      <c r="D20" s="25"/>
      <c r="E20" s="3"/>
      <c r="H20" s="26"/>
      <c r="J20" s="28"/>
    </row>
    <row r="21" spans="1:10" ht="15" customHeight="1" x14ac:dyDescent="0.3">
      <c r="A21" s="31"/>
      <c r="B21" s="23" t="s">
        <v>27</v>
      </c>
      <c r="C21" s="24">
        <v>67619234.090000004</v>
      </c>
      <c r="D21" s="25"/>
      <c r="E21" s="3"/>
      <c r="F21" s="17" t="s">
        <v>28</v>
      </c>
      <c r="J21" s="20">
        <f>SUM(I22:I23)</f>
        <v>7375163.8799999999</v>
      </c>
    </row>
    <row r="22" spans="1:10" ht="15" customHeight="1" x14ac:dyDescent="0.3">
      <c r="A22" s="31"/>
      <c r="B22" s="23" t="s">
        <v>29</v>
      </c>
      <c r="C22" s="27">
        <v>-67359769.700000003</v>
      </c>
      <c r="D22" s="25"/>
      <c r="E22" s="3"/>
      <c r="G22" s="23" t="s">
        <v>30</v>
      </c>
      <c r="H22" s="18"/>
      <c r="I22" s="24">
        <v>528860.49</v>
      </c>
    </row>
    <row r="23" spans="1:10" s="21" customFormat="1" ht="15" customHeight="1" x14ac:dyDescent="0.3">
      <c r="A23" s="17" t="s">
        <v>31</v>
      </c>
      <c r="B23" s="4"/>
      <c r="C23" s="14"/>
      <c r="D23" s="20">
        <f>SUM(C24:C31)</f>
        <v>827170698.71999991</v>
      </c>
      <c r="E23" s="16"/>
      <c r="F23" s="17"/>
      <c r="G23" s="23" t="s">
        <v>32</v>
      </c>
      <c r="H23" s="26"/>
      <c r="I23" s="27">
        <v>6846303.3899999997</v>
      </c>
      <c r="J23" s="28"/>
    </row>
    <row r="24" spans="1:10" ht="15" customHeight="1" x14ac:dyDescent="0.3">
      <c r="B24" s="23" t="s">
        <v>33</v>
      </c>
      <c r="C24" s="24">
        <v>894347637.61000001</v>
      </c>
      <c r="D24" s="32"/>
      <c r="E24" s="3"/>
      <c r="F24" s="17"/>
      <c r="H24" s="26"/>
      <c r="J24" s="28"/>
    </row>
    <row r="25" spans="1:10" s="33" customFormat="1" ht="15" customHeight="1" x14ac:dyDescent="0.3">
      <c r="A25" s="31"/>
      <c r="B25" s="23" t="s">
        <v>34</v>
      </c>
      <c r="C25" s="24">
        <v>71982420.540000007</v>
      </c>
      <c r="D25" s="25"/>
      <c r="E25" s="3"/>
    </row>
    <row r="26" spans="1:10" s="33" customFormat="1" ht="15" customHeight="1" x14ac:dyDescent="0.3">
      <c r="A26" s="31"/>
      <c r="B26" s="23" t="s">
        <v>35</v>
      </c>
      <c r="C26" s="24">
        <v>2148157.2999999998</v>
      </c>
      <c r="D26" s="25"/>
      <c r="E26" s="3"/>
      <c r="F26" s="17" t="s">
        <v>36</v>
      </c>
      <c r="G26" s="23"/>
      <c r="H26" s="26"/>
      <c r="I26" s="14"/>
      <c r="J26" s="34">
        <f>SUM(I27:I27)</f>
        <v>1800143</v>
      </c>
    </row>
    <row r="27" spans="1:10" s="33" customFormat="1" ht="15" customHeight="1" x14ac:dyDescent="0.3">
      <c r="A27" s="31"/>
      <c r="B27" s="23" t="s">
        <v>37</v>
      </c>
      <c r="C27" s="24">
        <v>-23074813.190000001</v>
      </c>
      <c r="D27" s="25"/>
      <c r="E27" s="3"/>
      <c r="F27" s="30"/>
      <c r="G27" s="23" t="s">
        <v>38</v>
      </c>
      <c r="H27" s="26"/>
      <c r="I27" s="27">
        <v>1800143</v>
      </c>
      <c r="J27" s="28"/>
    </row>
    <row r="28" spans="1:10" s="33" customFormat="1" ht="15" customHeight="1" x14ac:dyDescent="0.3">
      <c r="A28" s="31"/>
      <c r="B28" s="23" t="s">
        <v>39</v>
      </c>
      <c r="C28" s="24">
        <v>-54504788.619999997</v>
      </c>
      <c r="D28" s="25"/>
      <c r="E28" s="3"/>
    </row>
    <row r="29" spans="1:10" ht="15" customHeight="1" thickBot="1" x14ac:dyDescent="0.35">
      <c r="A29" s="31"/>
      <c r="B29" s="23" t="s">
        <v>40</v>
      </c>
      <c r="C29" s="24">
        <v>-64000114.289999999</v>
      </c>
      <c r="D29" s="25"/>
      <c r="E29" s="3"/>
      <c r="F29" s="13" t="s">
        <v>41</v>
      </c>
      <c r="H29" s="26"/>
      <c r="I29" s="14"/>
      <c r="J29" s="35">
        <f>SUM(J7:J26)</f>
        <v>443533845.57000005</v>
      </c>
    </row>
    <row r="30" spans="1:10" ht="15" customHeight="1" thickTop="1" x14ac:dyDescent="0.3">
      <c r="A30" s="31"/>
      <c r="B30" s="23" t="s">
        <v>42</v>
      </c>
      <c r="C30" s="24">
        <v>-87481.5</v>
      </c>
      <c r="D30" s="25"/>
      <c r="E30" s="3"/>
    </row>
    <row r="31" spans="1:10" ht="15" customHeight="1" x14ac:dyDescent="0.3">
      <c r="A31" s="31"/>
      <c r="B31" s="23" t="s">
        <v>43</v>
      </c>
      <c r="C31" s="27">
        <v>359680.87</v>
      </c>
      <c r="D31" s="25"/>
      <c r="E31" s="3"/>
      <c r="F31" s="36" t="s">
        <v>44</v>
      </c>
      <c r="H31" s="26"/>
      <c r="I31" s="14"/>
    </row>
    <row r="32" spans="1:10" s="21" customFormat="1" ht="15" customHeight="1" x14ac:dyDescent="0.3">
      <c r="A32" s="31"/>
      <c r="C32" s="37"/>
      <c r="D32" s="25"/>
      <c r="E32" s="16"/>
    </row>
    <row r="33" spans="1:10" ht="15" customHeight="1" x14ac:dyDescent="0.3">
      <c r="A33" s="17" t="s">
        <v>45</v>
      </c>
      <c r="B33" s="4"/>
      <c r="C33" s="14"/>
      <c r="D33" s="20">
        <f>SUM(C34:C38)</f>
        <v>11957851.639999999</v>
      </c>
      <c r="E33" s="3"/>
      <c r="F33" s="38" t="s">
        <v>46</v>
      </c>
      <c r="G33" s="23"/>
      <c r="H33" s="26"/>
      <c r="I33" s="19"/>
      <c r="J33" s="20">
        <f>SUM(I34:I37)</f>
        <v>39051357.579999998</v>
      </c>
    </row>
    <row r="34" spans="1:10" ht="15" customHeight="1" x14ac:dyDescent="0.3">
      <c r="B34" s="23" t="s">
        <v>47</v>
      </c>
      <c r="C34" s="24">
        <v>12555530.190000001</v>
      </c>
      <c r="D34" s="32"/>
      <c r="E34" s="3"/>
      <c r="F34" s="39"/>
      <c r="G34" s="31" t="s">
        <v>48</v>
      </c>
      <c r="H34" s="40"/>
      <c r="I34" s="24">
        <v>6635428.5700000003</v>
      </c>
      <c r="J34" s="28"/>
    </row>
    <row r="35" spans="1:10" ht="15" customHeight="1" x14ac:dyDescent="0.3">
      <c r="A35" s="31"/>
      <c r="B35" s="23" t="s">
        <v>49</v>
      </c>
      <c r="C35" s="24">
        <v>-5953525.9000000004</v>
      </c>
      <c r="D35" s="25"/>
      <c r="E35" s="3"/>
      <c r="F35" s="16"/>
      <c r="G35" s="31" t="s">
        <v>50</v>
      </c>
      <c r="H35" s="41"/>
      <c r="I35" s="24">
        <v>193188.53</v>
      </c>
      <c r="J35" s="28"/>
    </row>
    <row r="36" spans="1:10" ht="15" customHeight="1" x14ac:dyDescent="0.3">
      <c r="A36" s="31"/>
      <c r="B36" s="23" t="s">
        <v>51</v>
      </c>
      <c r="C36" s="24">
        <v>4527064.21</v>
      </c>
      <c r="D36" s="25"/>
      <c r="E36" s="3"/>
      <c r="G36" s="31" t="s">
        <v>52</v>
      </c>
      <c r="H36" s="41"/>
      <c r="I36" s="24">
        <v>26511004.390000001</v>
      </c>
      <c r="J36" s="28"/>
    </row>
    <row r="37" spans="1:10" ht="15" customHeight="1" x14ac:dyDescent="0.3">
      <c r="A37" s="31"/>
      <c r="B37" s="23" t="s">
        <v>53</v>
      </c>
      <c r="C37" s="24">
        <v>1644735.53</v>
      </c>
      <c r="D37" s="25"/>
      <c r="E37" s="3"/>
      <c r="G37" s="31" t="s">
        <v>54</v>
      </c>
      <c r="H37" s="41"/>
      <c r="I37" s="27">
        <v>5711736.0899999999</v>
      </c>
      <c r="J37" s="28"/>
    </row>
    <row r="38" spans="1:10" s="21" customFormat="1" ht="15" customHeight="1" x14ac:dyDescent="0.3">
      <c r="A38" s="31"/>
      <c r="B38" s="23" t="s">
        <v>55</v>
      </c>
      <c r="C38" s="27">
        <v>-815952.39</v>
      </c>
      <c r="D38" s="25"/>
      <c r="E38" s="16"/>
    </row>
    <row r="39" spans="1:10" ht="15" customHeight="1" x14ac:dyDescent="0.3">
      <c r="A39" s="31"/>
      <c r="C39" s="43"/>
      <c r="D39" s="25"/>
      <c r="E39" s="3"/>
      <c r="F39" s="17" t="s">
        <v>56</v>
      </c>
      <c r="G39" s="13"/>
      <c r="H39" s="18"/>
      <c r="I39" s="19"/>
      <c r="J39" s="44">
        <f>SUM(I40:I44)</f>
        <v>473939886.84000003</v>
      </c>
    </row>
    <row r="40" spans="1:10" ht="15" customHeight="1" x14ac:dyDescent="0.3">
      <c r="A40" s="17" t="s">
        <v>57</v>
      </c>
      <c r="B40" s="4"/>
      <c r="C40" s="14"/>
      <c r="D40" s="34">
        <f>SUM(C41:C43)</f>
        <v>2670234.79</v>
      </c>
      <c r="E40" s="3"/>
      <c r="F40" s="16"/>
      <c r="G40" s="23" t="s">
        <v>58</v>
      </c>
      <c r="H40" s="18"/>
      <c r="I40" s="24">
        <v>459140468.64999998</v>
      </c>
      <c r="J40" s="19"/>
    </row>
    <row r="41" spans="1:10" ht="15" customHeight="1" x14ac:dyDescent="0.3">
      <c r="B41" s="45" t="s">
        <v>59</v>
      </c>
      <c r="C41" s="46">
        <v>1231157.6200000001</v>
      </c>
      <c r="D41" s="32"/>
      <c r="E41" s="3"/>
      <c r="F41" s="3"/>
      <c r="G41" s="23" t="s">
        <v>60</v>
      </c>
      <c r="H41" s="18"/>
      <c r="I41" s="24">
        <v>2685018.55</v>
      </c>
      <c r="J41" s="47"/>
    </row>
    <row r="42" spans="1:10" ht="15" customHeight="1" x14ac:dyDescent="0.3">
      <c r="A42" s="31"/>
      <c r="B42" s="23" t="s">
        <v>61</v>
      </c>
      <c r="C42" s="46">
        <v>2891661.34</v>
      </c>
      <c r="D42" s="25"/>
      <c r="E42" s="3"/>
      <c r="F42" s="16"/>
      <c r="G42" s="23" t="s">
        <v>62</v>
      </c>
      <c r="H42" s="18"/>
      <c r="I42" s="24">
        <v>12007588.17</v>
      </c>
    </row>
    <row r="43" spans="1:10" ht="15" customHeight="1" x14ac:dyDescent="0.3">
      <c r="A43" s="31"/>
      <c r="B43" s="23" t="s">
        <v>63</v>
      </c>
      <c r="C43" s="48">
        <v>-1452584.17</v>
      </c>
      <c r="D43" s="25"/>
      <c r="E43" s="3"/>
      <c r="F43" s="16"/>
      <c r="G43" s="23" t="s">
        <v>64</v>
      </c>
      <c r="H43" s="18"/>
      <c r="I43" s="24">
        <v>56811.47</v>
      </c>
    </row>
    <row r="44" spans="1:10" ht="15" customHeight="1" x14ac:dyDescent="0.3">
      <c r="A44" s="31"/>
      <c r="B44" s="2"/>
      <c r="D44" s="25"/>
      <c r="E44" s="3"/>
      <c r="F44" s="16"/>
      <c r="G44" s="23" t="s">
        <v>65</v>
      </c>
      <c r="H44" s="18"/>
      <c r="I44" s="27">
        <v>50000</v>
      </c>
    </row>
    <row r="45" spans="1:10" ht="15" customHeight="1" x14ac:dyDescent="0.3">
      <c r="A45" s="31"/>
      <c r="B45" s="2"/>
      <c r="D45" s="25"/>
      <c r="E45" s="3"/>
    </row>
    <row r="46" spans="1:10" ht="15" customHeight="1" thickBot="1" x14ac:dyDescent="0.35">
      <c r="A46" s="31"/>
      <c r="B46" s="23"/>
      <c r="C46" s="46"/>
      <c r="D46" s="25"/>
      <c r="E46" s="3"/>
      <c r="G46" s="49" t="s">
        <v>66</v>
      </c>
      <c r="H46" s="18"/>
      <c r="I46" s="19"/>
      <c r="J46" s="50">
        <f>SUM(+J33+J39)</f>
        <v>512991244.42000002</v>
      </c>
    </row>
    <row r="47" spans="1:10" ht="15" customHeight="1" thickTop="1" x14ac:dyDescent="0.3">
      <c r="A47" s="31"/>
      <c r="B47" s="23"/>
      <c r="C47" s="46"/>
      <c r="D47" s="25"/>
      <c r="E47" s="3"/>
    </row>
    <row r="48" spans="1:10" ht="18" thickBot="1" x14ac:dyDescent="0.35">
      <c r="A48" s="51" t="s">
        <v>67</v>
      </c>
      <c r="B48" s="52"/>
      <c r="C48" s="53"/>
      <c r="D48" s="54">
        <f>SUM(D7:D40)</f>
        <v>956525089.98999989</v>
      </c>
      <c r="E48" s="3"/>
      <c r="F48" s="16"/>
      <c r="G48" s="55" t="s">
        <v>68</v>
      </c>
      <c r="H48" s="56"/>
      <c r="I48" s="19"/>
      <c r="J48" s="57">
        <f>J29+J46</f>
        <v>956525089.99000001</v>
      </c>
    </row>
    <row r="49" spans="1:10" ht="14.25" thickTop="1" x14ac:dyDescent="0.25">
      <c r="A49" s="58"/>
      <c r="B49" s="4"/>
      <c r="C49" s="14"/>
      <c r="D49" s="59"/>
      <c r="E49" s="3"/>
      <c r="F49" s="16"/>
      <c r="H49" s="40"/>
      <c r="I49" s="14"/>
      <c r="J49" s="19"/>
    </row>
    <row r="50" spans="1:10" s="61" customFormat="1" ht="18" customHeight="1" x14ac:dyDescent="0.3">
      <c r="A50" s="58"/>
      <c r="B50" s="4"/>
      <c r="C50" s="14"/>
      <c r="D50" s="25"/>
      <c r="E50" s="60"/>
      <c r="F50" s="60"/>
      <c r="G50" s="16"/>
      <c r="H50" s="56"/>
      <c r="I50" s="19"/>
      <c r="J50" s="14"/>
    </row>
    <row r="51" spans="1:10" ht="18" thickBot="1" x14ac:dyDescent="0.35">
      <c r="A51" s="62" t="s">
        <v>69</v>
      </c>
      <c r="B51" s="52"/>
      <c r="C51" s="53"/>
      <c r="D51" s="63">
        <v>266007641.81999999</v>
      </c>
      <c r="F51" s="16"/>
      <c r="G51" s="55" t="s">
        <v>74</v>
      </c>
      <c r="H51" s="40"/>
      <c r="I51" s="14"/>
      <c r="J51" s="64">
        <f>D51</f>
        <v>266007641.81999999</v>
      </c>
    </row>
    <row r="52" spans="1:10" ht="13.5" thickTop="1" x14ac:dyDescent="0.2">
      <c r="A52" s="65"/>
      <c r="C52" s="66"/>
      <c r="D52" s="67"/>
      <c r="F52" s="16"/>
    </row>
    <row r="53" spans="1:10" ht="17.25" x14ac:dyDescent="0.3">
      <c r="A53" s="65"/>
      <c r="C53" s="68"/>
      <c r="D53" s="69"/>
      <c r="F53" s="60"/>
      <c r="H53" s="56"/>
      <c r="I53" s="19"/>
      <c r="J53" s="70"/>
    </row>
    <row r="54" spans="1:10" ht="17.25" x14ac:dyDescent="0.3">
      <c r="A54" s="65"/>
      <c r="C54" s="68"/>
      <c r="D54" s="69"/>
      <c r="F54" s="21"/>
      <c r="H54" s="71"/>
      <c r="I54" s="53"/>
    </row>
    <row r="55" spans="1:10" ht="13.5" x14ac:dyDescent="0.25">
      <c r="A55" s="65"/>
      <c r="C55" s="68"/>
      <c r="D55" s="69"/>
      <c r="F55" s="21"/>
      <c r="G55" s="3"/>
      <c r="H55" s="3"/>
      <c r="I55" s="70"/>
    </row>
    <row r="56" spans="1:10" ht="13.5" x14ac:dyDescent="0.25">
      <c r="A56" s="65"/>
      <c r="C56" s="68"/>
      <c r="D56" s="69"/>
      <c r="F56" s="21"/>
      <c r="H56" s="40"/>
      <c r="I56" s="14"/>
      <c r="J56" s="21"/>
    </row>
    <row r="57" spans="1:10" s="21" customFormat="1" ht="15" x14ac:dyDescent="0.2">
      <c r="A57" s="65"/>
      <c r="B57" s="42"/>
      <c r="C57" s="68"/>
      <c r="D57" s="69"/>
      <c r="G57" s="2"/>
      <c r="H57" s="71"/>
      <c r="I57" s="71"/>
    </row>
    <row r="58" spans="1:10" x14ac:dyDescent="0.2">
      <c r="A58" s="65"/>
      <c r="C58" s="72"/>
      <c r="D58" s="69"/>
      <c r="E58" s="69"/>
      <c r="F58" s="21"/>
      <c r="G58" s="21"/>
      <c r="H58" s="21"/>
      <c r="I58" s="21"/>
      <c r="J58" s="21"/>
    </row>
    <row r="59" spans="1:10" s="21" customFormat="1" x14ac:dyDescent="0.2">
      <c r="A59" s="65"/>
      <c r="B59" s="42"/>
      <c r="C59" s="2"/>
      <c r="D59" s="2"/>
      <c r="E59" s="69"/>
      <c r="F59" s="2"/>
      <c r="H59" s="73"/>
    </row>
    <row r="60" spans="1:10" x14ac:dyDescent="0.2">
      <c r="A60" s="65"/>
      <c r="C60" s="74" t="s">
        <v>70</v>
      </c>
      <c r="D60" s="74"/>
      <c r="F60" s="21"/>
      <c r="G60" s="21"/>
      <c r="H60" s="75" t="s">
        <v>71</v>
      </c>
      <c r="I60" s="21"/>
      <c r="J60" s="21"/>
    </row>
    <row r="61" spans="1:10" x14ac:dyDescent="0.2">
      <c r="A61" s="65"/>
      <c r="B61" s="76"/>
      <c r="C61" s="74" t="s">
        <v>72</v>
      </c>
      <c r="D61" s="74"/>
      <c r="F61" s="21"/>
      <c r="G61" s="21"/>
      <c r="H61" s="75" t="s">
        <v>73</v>
      </c>
      <c r="I61" s="21"/>
      <c r="J61" s="21"/>
    </row>
    <row r="62" spans="1:10" s="21" customFormat="1" x14ac:dyDescent="0.2">
      <c r="C62" s="2"/>
      <c r="H62" s="77"/>
      <c r="I62" s="73"/>
      <c r="J62" s="2"/>
    </row>
    <row r="63" spans="1:10" x14ac:dyDescent="0.2">
      <c r="F63" s="21"/>
      <c r="G63" s="75"/>
      <c r="J63" s="21"/>
    </row>
    <row r="64" spans="1:10" x14ac:dyDescent="0.2">
      <c r="B64" s="78"/>
      <c r="C64" s="79"/>
      <c r="D64" s="80"/>
      <c r="J64" s="21"/>
    </row>
    <row r="65" spans="2:10" x14ac:dyDescent="0.2">
      <c r="B65" s="78"/>
      <c r="C65" s="79"/>
      <c r="D65" s="80"/>
      <c r="F65" s="21"/>
      <c r="G65" s="21"/>
      <c r="I65" s="75"/>
      <c r="J65" s="21"/>
    </row>
    <row r="66" spans="2:10" x14ac:dyDescent="0.2">
      <c r="B66" s="78"/>
      <c r="C66" s="79"/>
      <c r="D66" s="80"/>
      <c r="I66" s="21"/>
    </row>
    <row r="67" spans="2:10" x14ac:dyDescent="0.2">
      <c r="B67" s="78"/>
      <c r="C67" s="79"/>
      <c r="D67" s="80"/>
      <c r="F67" s="21"/>
      <c r="H67" s="21"/>
      <c r="I67" s="21"/>
    </row>
    <row r="68" spans="2:10" x14ac:dyDescent="0.2">
      <c r="B68" s="78"/>
      <c r="C68" s="79"/>
      <c r="D68" s="80"/>
      <c r="F68" s="21"/>
      <c r="J68" s="21"/>
    </row>
    <row r="69" spans="2:10" x14ac:dyDescent="0.2">
      <c r="B69" s="78"/>
      <c r="C69" s="79"/>
      <c r="D69" s="80"/>
      <c r="G69" s="21"/>
    </row>
    <row r="70" spans="2:10" x14ac:dyDescent="0.2">
      <c r="B70" s="78"/>
      <c r="C70" s="79"/>
      <c r="D70" s="80"/>
      <c r="H70" s="21"/>
      <c r="I70" s="21"/>
    </row>
    <row r="71" spans="2:10" x14ac:dyDescent="0.2">
      <c r="B71" s="78"/>
      <c r="C71" s="79"/>
      <c r="D71" s="80"/>
      <c r="F71" s="21"/>
    </row>
    <row r="72" spans="2:10" x14ac:dyDescent="0.2">
      <c r="B72" s="78"/>
      <c r="C72" s="79"/>
      <c r="D72" s="80"/>
    </row>
    <row r="73" spans="2:10" x14ac:dyDescent="0.2">
      <c r="B73" s="78"/>
      <c r="C73" s="79"/>
      <c r="D73" s="80"/>
    </row>
    <row r="74" spans="2:10" x14ac:dyDescent="0.2">
      <c r="B74" s="78"/>
      <c r="C74" s="79"/>
      <c r="D74" s="80"/>
    </row>
    <row r="75" spans="2:10" x14ac:dyDescent="0.2">
      <c r="B75" s="78"/>
      <c r="C75" s="79"/>
      <c r="D75" s="80"/>
    </row>
    <row r="76" spans="2:10" x14ac:dyDescent="0.2">
      <c r="B76" s="78"/>
      <c r="C76" s="79"/>
      <c r="D76" s="80"/>
    </row>
    <row r="77" spans="2:10" x14ac:dyDescent="0.2">
      <c r="B77" s="78"/>
      <c r="C77" s="79"/>
      <c r="D77" s="80"/>
    </row>
    <row r="78" spans="2:10" x14ac:dyDescent="0.2">
      <c r="B78" s="78"/>
      <c r="C78" s="79"/>
      <c r="D78" s="80"/>
    </row>
  </sheetData>
  <mergeCells count="7">
    <mergeCell ref="C61:D61"/>
    <mergeCell ref="A1:J1"/>
    <mergeCell ref="A2:J2"/>
    <mergeCell ref="A3:J3"/>
    <mergeCell ref="A6:B6"/>
    <mergeCell ref="F6:G6"/>
    <mergeCell ref="C60:D60"/>
  </mergeCells>
  <printOptions horizontalCentered="1"/>
  <pageMargins left="0.39370078740157483" right="0" top="0" bottom="0" header="0" footer="0"/>
  <pageSetup scale="60" orientation="landscape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FFE1-506D-4752-865B-C849D5AF24EE}">
  <sheetPr>
    <tabColor rgb="FF92D050"/>
  </sheetPr>
  <dimension ref="A1:I66"/>
  <sheetViews>
    <sheetView showGridLines="0" view="pageBreakPreview" zoomScaleNormal="100" zoomScaleSheetLayoutView="100" workbookViewId="0">
      <selection activeCell="A3" sqref="A3:G3"/>
    </sheetView>
  </sheetViews>
  <sheetFormatPr baseColWidth="10" defaultColWidth="21.85546875" defaultRowHeight="15.75" x14ac:dyDescent="0.25"/>
  <cols>
    <col min="1" max="1" width="3.140625" style="87" customWidth="1"/>
    <col min="2" max="2" width="3" style="120" customWidth="1"/>
    <col min="3" max="3" width="33.42578125" style="121" customWidth="1"/>
    <col min="4" max="4" width="28.7109375" style="122" customWidth="1"/>
    <col min="5" max="5" width="18.7109375" style="107" bestFit="1" customWidth="1"/>
    <col min="6" max="6" width="20.7109375" style="123" customWidth="1"/>
    <col min="7" max="7" width="20.7109375" style="87" customWidth="1"/>
    <col min="8" max="16384" width="21.85546875" style="87"/>
  </cols>
  <sheetData>
    <row r="1" spans="1:9" s="83" customFormat="1" ht="18.75" customHeight="1" x14ac:dyDescent="0.25">
      <c r="A1" s="81" t="s">
        <v>0</v>
      </c>
      <c r="B1" s="81"/>
      <c r="C1" s="81"/>
      <c r="D1" s="81"/>
      <c r="E1" s="81"/>
      <c r="F1" s="81"/>
      <c r="G1" s="81"/>
      <c r="H1" s="82"/>
      <c r="I1" s="82"/>
    </row>
    <row r="2" spans="1:9" s="83" customFormat="1" ht="16.5" customHeight="1" x14ac:dyDescent="0.25">
      <c r="A2" s="84" t="s">
        <v>75</v>
      </c>
      <c r="B2" s="84"/>
      <c r="C2" s="84"/>
      <c r="D2" s="84"/>
      <c r="E2" s="84"/>
      <c r="F2" s="84"/>
      <c r="G2" s="84"/>
      <c r="H2" s="85"/>
      <c r="I2" s="85"/>
    </row>
    <row r="3" spans="1:9" ht="19.5" customHeight="1" x14ac:dyDescent="0.2">
      <c r="A3" s="86" t="s">
        <v>76</v>
      </c>
      <c r="B3" s="86"/>
      <c r="C3" s="86"/>
      <c r="D3" s="86"/>
      <c r="E3" s="86"/>
      <c r="F3" s="86"/>
      <c r="G3" s="86"/>
    </row>
    <row r="4" spans="1:9" ht="15" x14ac:dyDescent="0.2">
      <c r="A4" s="88" t="s">
        <v>77</v>
      </c>
      <c r="B4" s="88"/>
      <c r="C4" s="88"/>
      <c r="D4" s="88"/>
      <c r="E4" s="88"/>
      <c r="F4" s="88"/>
      <c r="G4" s="88"/>
    </row>
    <row r="5" spans="1:9" ht="17.25" x14ac:dyDescent="0.3">
      <c r="A5" s="89"/>
      <c r="B5" s="90"/>
      <c r="C5" s="90"/>
      <c r="D5" s="90"/>
      <c r="E5" s="90"/>
      <c r="F5" s="90"/>
      <c r="G5" s="90"/>
    </row>
    <row r="6" spans="1:9" ht="17.25" x14ac:dyDescent="0.3">
      <c r="A6" s="89"/>
      <c r="B6" s="91"/>
      <c r="C6" s="92"/>
      <c r="D6" s="93"/>
      <c r="E6" s="94"/>
      <c r="F6" s="95"/>
      <c r="G6" s="89"/>
    </row>
    <row r="7" spans="1:9" ht="17.25" x14ac:dyDescent="0.3">
      <c r="A7" s="96" t="s">
        <v>78</v>
      </c>
      <c r="B7" s="97"/>
      <c r="C7" s="98"/>
      <c r="D7" s="99"/>
      <c r="E7" s="100"/>
      <c r="F7" s="101"/>
      <c r="G7" s="100">
        <f>SUM(F8:F25)</f>
        <v>82978614.930000007</v>
      </c>
    </row>
    <row r="8" spans="1:9" s="107" customFormat="1" x14ac:dyDescent="0.25">
      <c r="A8" s="94"/>
      <c r="B8" s="102" t="s">
        <v>79</v>
      </c>
      <c r="C8" s="103"/>
      <c r="D8" s="104"/>
      <c r="E8" s="105"/>
      <c r="F8" s="106">
        <f>SUM(E9:E11)</f>
        <v>60084279.620000005</v>
      </c>
      <c r="G8" s="105"/>
    </row>
    <row r="9" spans="1:9" ht="17.25" x14ac:dyDescent="0.3">
      <c r="A9" s="89"/>
      <c r="B9" s="97"/>
      <c r="C9" s="108" t="s">
        <v>80</v>
      </c>
      <c r="D9" s="93"/>
      <c r="E9" s="53">
        <v>3065569.63</v>
      </c>
      <c r="F9" s="109"/>
      <c r="G9" s="53"/>
    </row>
    <row r="10" spans="1:9" ht="17.25" x14ac:dyDescent="0.3">
      <c r="A10" s="89"/>
      <c r="B10" s="97"/>
      <c r="C10" s="108" t="s">
        <v>81</v>
      </c>
      <c r="D10" s="93"/>
      <c r="E10" s="53">
        <v>56959170.609999999</v>
      </c>
      <c r="F10" s="109"/>
      <c r="G10" s="53"/>
    </row>
    <row r="11" spans="1:9" ht="17.25" x14ac:dyDescent="0.3">
      <c r="A11" s="89"/>
      <c r="B11" s="97"/>
      <c r="C11" s="108" t="s">
        <v>82</v>
      </c>
      <c r="D11" s="93"/>
      <c r="E11" s="110">
        <v>59539.38</v>
      </c>
      <c r="F11" s="109"/>
      <c r="G11" s="53"/>
    </row>
    <row r="12" spans="1:9" ht="17.25" x14ac:dyDescent="0.3">
      <c r="A12" s="89"/>
      <c r="B12" s="97"/>
      <c r="C12" s="92"/>
      <c r="D12" s="93"/>
      <c r="E12" s="53"/>
      <c r="F12" s="109"/>
      <c r="G12" s="53"/>
    </row>
    <row r="13" spans="1:9" s="107" customFormat="1" x14ac:dyDescent="0.25">
      <c r="A13" s="94"/>
      <c r="B13" s="102" t="s">
        <v>83</v>
      </c>
      <c r="C13" s="103"/>
      <c r="D13" s="104"/>
      <c r="E13" s="105"/>
      <c r="F13" s="106">
        <f>SUM(E14:E14)</f>
        <v>428763.1799999997</v>
      </c>
      <c r="G13" s="105"/>
    </row>
    <row r="14" spans="1:9" ht="17.25" x14ac:dyDescent="0.3">
      <c r="A14" s="89"/>
      <c r="B14" s="97"/>
      <c r="C14" s="108" t="s">
        <v>84</v>
      </c>
      <c r="D14" s="93"/>
      <c r="E14" s="110">
        <v>428763.1799999997</v>
      </c>
      <c r="F14" s="109"/>
      <c r="G14" s="53"/>
    </row>
    <row r="15" spans="1:9" ht="17.25" x14ac:dyDescent="0.3">
      <c r="A15" s="89"/>
      <c r="B15" s="97"/>
      <c r="C15" s="92"/>
      <c r="D15" s="93"/>
      <c r="E15" s="53"/>
      <c r="F15" s="109"/>
      <c r="G15" s="53"/>
    </row>
    <row r="16" spans="1:9" s="107" customFormat="1" ht="17.25" x14ac:dyDescent="0.3">
      <c r="A16" s="94"/>
      <c r="B16" s="102" t="s">
        <v>85</v>
      </c>
      <c r="C16" s="103"/>
      <c r="D16" s="104"/>
      <c r="E16" s="53"/>
      <c r="F16" s="105">
        <f>SUM(E17:E23)</f>
        <v>22465442.930000003</v>
      </c>
      <c r="G16" s="105"/>
    </row>
    <row r="17" spans="1:7" s="107" customFormat="1" ht="17.25" x14ac:dyDescent="0.3">
      <c r="A17" s="94"/>
      <c r="B17" s="102"/>
      <c r="C17" s="108" t="s">
        <v>86</v>
      </c>
      <c r="D17" s="104"/>
      <c r="E17" s="53">
        <v>21350275.800000001</v>
      </c>
      <c r="F17" s="105"/>
      <c r="G17" s="105"/>
    </row>
    <row r="18" spans="1:7" s="107" customFormat="1" ht="15" customHeight="1" x14ac:dyDescent="0.3">
      <c r="A18" s="94"/>
      <c r="B18" s="102"/>
      <c r="C18" s="108" t="s">
        <v>87</v>
      </c>
      <c r="D18" s="104"/>
      <c r="E18" s="53">
        <v>1060050.01</v>
      </c>
      <c r="F18" s="105"/>
      <c r="G18" s="105"/>
    </row>
    <row r="19" spans="1:7" s="107" customFormat="1" ht="15.75" hidden="1" customHeight="1" x14ac:dyDescent="0.3">
      <c r="A19" s="94"/>
      <c r="B19" s="102"/>
      <c r="C19" s="108" t="s">
        <v>88</v>
      </c>
      <c r="D19" s="104"/>
      <c r="E19" s="53">
        <v>0</v>
      </c>
      <c r="F19" s="105"/>
      <c r="G19" s="105"/>
    </row>
    <row r="20" spans="1:7" s="107" customFormat="1" ht="15" hidden="1" customHeight="1" x14ac:dyDescent="0.3">
      <c r="A20" s="94"/>
      <c r="B20" s="102"/>
      <c r="C20" s="108" t="s">
        <v>89</v>
      </c>
      <c r="D20" s="104"/>
      <c r="E20" s="53">
        <v>0</v>
      </c>
      <c r="F20" s="105"/>
      <c r="G20" s="105"/>
    </row>
    <row r="21" spans="1:7" s="107" customFormat="1" ht="17.25" hidden="1" x14ac:dyDescent="0.3">
      <c r="A21" s="94"/>
      <c r="B21" s="102"/>
      <c r="C21" s="108" t="s">
        <v>90</v>
      </c>
      <c r="D21" s="104"/>
      <c r="E21" s="53">
        <v>0</v>
      </c>
      <c r="F21" s="105"/>
      <c r="G21" s="105"/>
    </row>
    <row r="22" spans="1:7" s="107" customFormat="1" ht="17.25" hidden="1" x14ac:dyDescent="0.3">
      <c r="A22" s="94"/>
      <c r="B22" s="102"/>
      <c r="C22" s="108" t="s">
        <v>91</v>
      </c>
      <c r="D22" s="104"/>
      <c r="E22" s="53">
        <v>0</v>
      </c>
      <c r="F22" s="105"/>
      <c r="G22" s="105"/>
    </row>
    <row r="23" spans="1:7" s="107" customFormat="1" ht="17.25" x14ac:dyDescent="0.3">
      <c r="A23" s="94"/>
      <c r="B23" s="102"/>
      <c r="C23" s="108" t="s">
        <v>92</v>
      </c>
      <c r="D23" s="104"/>
      <c r="E23" s="110">
        <v>55117.119999999995</v>
      </c>
      <c r="F23" s="105"/>
      <c r="G23" s="105"/>
    </row>
    <row r="24" spans="1:7" s="107" customFormat="1" x14ac:dyDescent="0.25">
      <c r="A24" s="94"/>
      <c r="B24" s="102"/>
      <c r="C24" s="103"/>
      <c r="D24" s="104"/>
      <c r="E24" s="105"/>
      <c r="F24" s="106"/>
      <c r="G24" s="105"/>
    </row>
    <row r="25" spans="1:7" s="107" customFormat="1" ht="17.25" x14ac:dyDescent="0.3">
      <c r="A25" s="94"/>
      <c r="B25" s="102" t="s">
        <v>93</v>
      </c>
      <c r="C25" s="103"/>
      <c r="D25" s="104"/>
      <c r="E25" s="53"/>
      <c r="F25" s="111">
        <v>129.19999999999999</v>
      </c>
      <c r="G25" s="105"/>
    </row>
    <row r="26" spans="1:7" s="107" customFormat="1" ht="17.25" x14ac:dyDescent="0.3">
      <c r="A26" s="94"/>
      <c r="B26" s="102"/>
      <c r="C26" s="103"/>
      <c r="D26" s="104"/>
      <c r="E26" s="53"/>
      <c r="F26" s="105"/>
      <c r="G26" s="105"/>
    </row>
    <row r="27" spans="1:7" s="107" customFormat="1" x14ac:dyDescent="0.25">
      <c r="A27" s="94"/>
      <c r="B27" s="102"/>
      <c r="C27" s="103"/>
      <c r="D27" s="104"/>
      <c r="E27" s="105"/>
      <c r="F27" s="106"/>
      <c r="G27" s="105"/>
    </row>
    <row r="28" spans="1:7" s="107" customFormat="1" x14ac:dyDescent="0.25">
      <c r="A28" s="94"/>
      <c r="B28" s="102"/>
      <c r="C28" s="103"/>
      <c r="D28" s="104"/>
      <c r="E28" s="105"/>
      <c r="F28" s="106"/>
      <c r="G28" s="105"/>
    </row>
    <row r="29" spans="1:7" ht="17.25" x14ac:dyDescent="0.3">
      <c r="A29" s="96" t="s">
        <v>94</v>
      </c>
      <c r="B29" s="97"/>
      <c r="C29" s="98"/>
      <c r="D29" s="99"/>
      <c r="E29" s="100"/>
      <c r="F29" s="101"/>
      <c r="G29" s="112">
        <f>SUM(F30:F48)</f>
        <v>56467610.540000007</v>
      </c>
    </row>
    <row r="30" spans="1:7" s="107" customFormat="1" x14ac:dyDescent="0.25">
      <c r="A30" s="94"/>
      <c r="B30" s="102" t="s">
        <v>79</v>
      </c>
      <c r="C30" s="103"/>
      <c r="D30" s="104"/>
      <c r="E30" s="105"/>
      <c r="F30" s="106">
        <f>SUM(E31:E35)</f>
        <v>10764216.960000001</v>
      </c>
      <c r="G30" s="105"/>
    </row>
    <row r="31" spans="1:7" ht="17.25" x14ac:dyDescent="0.3">
      <c r="A31" s="89"/>
      <c r="B31" s="97"/>
      <c r="C31" s="108" t="s">
        <v>95</v>
      </c>
      <c r="D31" s="93"/>
      <c r="E31" s="53">
        <v>963807.17</v>
      </c>
      <c r="F31" s="109"/>
      <c r="G31" s="53"/>
    </row>
    <row r="32" spans="1:7" ht="17.25" x14ac:dyDescent="0.3">
      <c r="A32" s="89"/>
      <c r="B32" s="97"/>
      <c r="C32" s="108" t="s">
        <v>96</v>
      </c>
      <c r="D32" s="93"/>
      <c r="E32" s="53">
        <v>6043186.9800000004</v>
      </c>
      <c r="F32" s="109"/>
      <c r="G32" s="53"/>
    </row>
    <row r="33" spans="1:9" ht="17.25" x14ac:dyDescent="0.3">
      <c r="A33" s="89"/>
      <c r="B33" s="97"/>
      <c r="C33" s="108" t="s">
        <v>97</v>
      </c>
      <c r="D33" s="93"/>
      <c r="E33" s="53">
        <v>713758.63</v>
      </c>
      <c r="F33" s="109"/>
      <c r="G33" s="53"/>
    </row>
    <row r="34" spans="1:9" ht="16.5" customHeight="1" x14ac:dyDescent="0.3">
      <c r="A34" s="89"/>
      <c r="B34" s="97"/>
      <c r="C34" s="108" t="s">
        <v>98</v>
      </c>
      <c r="D34" s="93"/>
      <c r="E34" s="53">
        <v>23.75</v>
      </c>
      <c r="F34" s="109"/>
      <c r="G34" s="53"/>
    </row>
    <row r="35" spans="1:9" ht="17.25" x14ac:dyDescent="0.3">
      <c r="A35" s="89"/>
      <c r="B35" s="97"/>
      <c r="C35" s="108" t="s">
        <v>99</v>
      </c>
      <c r="D35" s="93"/>
      <c r="E35" s="110">
        <v>3043440.4299999997</v>
      </c>
      <c r="F35" s="109"/>
      <c r="G35" s="53"/>
    </row>
    <row r="36" spans="1:9" ht="17.25" x14ac:dyDescent="0.3">
      <c r="A36" s="89"/>
      <c r="B36" s="97"/>
      <c r="C36" s="92"/>
      <c r="D36" s="93"/>
      <c r="E36" s="53"/>
      <c r="F36" s="109"/>
      <c r="G36" s="53"/>
    </row>
    <row r="37" spans="1:9" s="107" customFormat="1" x14ac:dyDescent="0.25">
      <c r="A37" s="94"/>
      <c r="B37" s="102" t="s">
        <v>100</v>
      </c>
      <c r="C37" s="103"/>
      <c r="D37" s="104"/>
      <c r="E37" s="105"/>
      <c r="F37" s="105">
        <f>+D56</f>
        <v>24598869.969999999</v>
      </c>
      <c r="G37" s="105"/>
    </row>
    <row r="38" spans="1:9" s="107" customFormat="1" x14ac:dyDescent="0.25">
      <c r="A38" s="94"/>
      <c r="B38" s="102"/>
      <c r="C38" s="103"/>
      <c r="D38" s="104"/>
      <c r="E38" s="105"/>
      <c r="F38" s="105"/>
      <c r="G38" s="105"/>
    </row>
    <row r="39" spans="1:9" s="107" customFormat="1" x14ac:dyDescent="0.25">
      <c r="A39" s="94"/>
      <c r="B39" s="102" t="s">
        <v>101</v>
      </c>
      <c r="C39" s="103"/>
      <c r="D39" s="104"/>
      <c r="E39" s="105"/>
      <c r="F39" s="106">
        <f>SUM(E40:E44)</f>
        <v>17577886.239999998</v>
      </c>
      <c r="G39" s="105"/>
    </row>
    <row r="40" spans="1:9" ht="17.25" x14ac:dyDescent="0.3">
      <c r="A40" s="89"/>
      <c r="B40" s="97"/>
      <c r="C40" s="108" t="s">
        <v>102</v>
      </c>
      <c r="D40" s="93"/>
      <c r="E40" s="53">
        <v>11173486.83</v>
      </c>
      <c r="F40" s="109"/>
      <c r="G40" s="53"/>
    </row>
    <row r="41" spans="1:9" ht="17.25" x14ac:dyDescent="0.3">
      <c r="A41" s="89"/>
      <c r="B41" s="97"/>
      <c r="C41" s="108" t="s">
        <v>103</v>
      </c>
      <c r="D41" s="93"/>
      <c r="E41" s="53">
        <v>23895.93</v>
      </c>
      <c r="F41" s="109"/>
      <c r="G41" s="53"/>
    </row>
    <row r="42" spans="1:9" ht="18.75" customHeight="1" x14ac:dyDescent="0.3">
      <c r="A42" s="89"/>
      <c r="B42" s="97"/>
      <c r="C42" s="108" t="s">
        <v>104</v>
      </c>
      <c r="D42" s="93"/>
      <c r="E42" s="53">
        <v>4604.9699999999993</v>
      </c>
      <c r="F42" s="109"/>
      <c r="G42" s="53"/>
    </row>
    <row r="43" spans="1:9" ht="17.25" x14ac:dyDescent="0.3">
      <c r="A43" s="89"/>
      <c r="B43" s="97"/>
      <c r="C43" s="108" t="s">
        <v>105</v>
      </c>
      <c r="D43" s="93"/>
      <c r="E43" s="53">
        <v>3359188.6</v>
      </c>
      <c r="F43" s="109"/>
      <c r="G43" s="53"/>
    </row>
    <row r="44" spans="1:9" ht="17.25" x14ac:dyDescent="0.3">
      <c r="A44" s="89"/>
      <c r="B44" s="97"/>
      <c r="C44" s="108" t="s">
        <v>106</v>
      </c>
      <c r="D44" s="93"/>
      <c r="E44" s="110">
        <v>3016709.9099999997</v>
      </c>
      <c r="F44" s="109"/>
      <c r="G44" s="53"/>
    </row>
    <row r="45" spans="1:9" ht="17.25" x14ac:dyDescent="0.3">
      <c r="A45" s="89"/>
      <c r="B45" s="97"/>
      <c r="C45" s="92"/>
      <c r="D45" s="93"/>
      <c r="E45" s="53"/>
      <c r="F45" s="109"/>
      <c r="G45" s="53"/>
    </row>
    <row r="46" spans="1:9" s="107" customFormat="1" x14ac:dyDescent="0.25">
      <c r="A46" s="94"/>
      <c r="B46" s="102" t="s">
        <v>107</v>
      </c>
      <c r="C46" s="103"/>
      <c r="D46" s="104"/>
      <c r="E46" s="105"/>
      <c r="F46" s="105">
        <v>3483462.59</v>
      </c>
      <c r="G46" s="105"/>
    </row>
    <row r="47" spans="1:9" s="107" customFormat="1" ht="17.25" x14ac:dyDescent="0.3">
      <c r="A47" s="94"/>
      <c r="B47" s="102"/>
      <c r="C47" s="103"/>
      <c r="D47" s="104"/>
      <c r="E47" s="105"/>
      <c r="F47" s="53"/>
      <c r="G47" s="105"/>
    </row>
    <row r="48" spans="1:9" s="107" customFormat="1" x14ac:dyDescent="0.25">
      <c r="A48" s="94"/>
      <c r="B48" s="102" t="s">
        <v>108</v>
      </c>
      <c r="C48" s="103"/>
      <c r="D48" s="104"/>
      <c r="E48" s="105"/>
      <c r="F48" s="111">
        <v>43174.78</v>
      </c>
      <c r="G48" s="105"/>
      <c r="I48" s="113"/>
    </row>
    <row r="49" spans="1:9" s="107" customFormat="1" x14ac:dyDescent="0.25">
      <c r="A49" s="94"/>
      <c r="B49" s="102"/>
      <c r="C49" s="103"/>
      <c r="D49" s="104"/>
      <c r="E49" s="105"/>
      <c r="F49" s="106"/>
      <c r="G49" s="105"/>
    </row>
    <row r="50" spans="1:9" ht="18" thickBot="1" x14ac:dyDescent="0.35">
      <c r="A50" s="96" t="s">
        <v>109</v>
      </c>
      <c r="B50" s="97"/>
      <c r="C50" s="98"/>
      <c r="D50" s="99"/>
      <c r="E50" s="100"/>
      <c r="F50" s="101"/>
      <c r="G50" s="114">
        <f>G7-G29</f>
        <v>26511004.390000001</v>
      </c>
      <c r="H50" s="100"/>
      <c r="I50" s="115"/>
    </row>
    <row r="51" spans="1:9" ht="18" thickTop="1" x14ac:dyDescent="0.3">
      <c r="A51" s="89"/>
      <c r="B51" s="97"/>
      <c r="C51" s="92"/>
      <c r="D51" s="93"/>
      <c r="E51" s="94"/>
      <c r="F51" s="95"/>
      <c r="G51" s="100"/>
    </row>
    <row r="52" spans="1:9" ht="17.25" x14ac:dyDescent="0.3">
      <c r="A52" s="89"/>
      <c r="B52" s="97"/>
      <c r="C52" s="92"/>
      <c r="D52" s="93"/>
      <c r="E52" s="94"/>
      <c r="F52" s="95"/>
      <c r="G52" s="100"/>
    </row>
    <row r="53" spans="1:9" ht="17.25" x14ac:dyDescent="0.3">
      <c r="A53" s="89"/>
      <c r="B53" s="97"/>
      <c r="C53" s="116" t="s">
        <v>110</v>
      </c>
      <c r="D53" s="53">
        <v>10592537.01</v>
      </c>
      <c r="E53" s="53"/>
      <c r="F53" s="95"/>
      <c r="G53" s="100"/>
    </row>
    <row r="54" spans="1:9" ht="17.25" x14ac:dyDescent="0.3">
      <c r="A54" s="89"/>
      <c r="B54" s="97"/>
      <c r="C54" s="116" t="s">
        <v>111</v>
      </c>
      <c r="D54" s="53">
        <v>14000000</v>
      </c>
      <c r="E54" s="94"/>
      <c r="F54" s="95"/>
      <c r="G54" s="53"/>
    </row>
    <row r="55" spans="1:9" ht="17.25" x14ac:dyDescent="0.3">
      <c r="A55" s="89"/>
      <c r="B55" s="97"/>
      <c r="C55" s="116" t="s">
        <v>112</v>
      </c>
      <c r="D55" s="110">
        <v>6332.96</v>
      </c>
      <c r="E55" s="94"/>
      <c r="F55" s="95"/>
      <c r="G55" s="53"/>
    </row>
    <row r="56" spans="1:9" ht="17.25" x14ac:dyDescent="0.3">
      <c r="A56" s="89"/>
      <c r="B56" s="97"/>
      <c r="C56" s="92"/>
      <c r="D56" s="105">
        <f>SUM(D53:D55)</f>
        <v>24598869.969999999</v>
      </c>
      <c r="E56" s="94"/>
      <c r="F56" s="95"/>
      <c r="G56" s="89"/>
    </row>
    <row r="65" spans="3:6" ht="15" x14ac:dyDescent="0.2">
      <c r="C65" s="117" t="s">
        <v>70</v>
      </c>
      <c r="D65" s="117"/>
      <c r="E65" s="118"/>
      <c r="F65" s="119" t="s">
        <v>71</v>
      </c>
    </row>
    <row r="66" spans="3:6" ht="15" x14ac:dyDescent="0.2">
      <c r="C66" s="117" t="s">
        <v>72</v>
      </c>
      <c r="D66" s="117"/>
      <c r="E66" s="118"/>
      <c r="F66" s="119" t="s">
        <v>73</v>
      </c>
    </row>
  </sheetData>
  <mergeCells count="6">
    <mergeCell ref="A1:G1"/>
    <mergeCell ref="A2:G2"/>
    <mergeCell ref="A3:G3"/>
    <mergeCell ref="A4:G4"/>
    <mergeCell ref="C65:D65"/>
    <mergeCell ref="C66:D66"/>
  </mergeCells>
  <printOptions horizontalCentered="1"/>
  <pageMargins left="0.19685039370078741" right="0" top="0.39370078740157483" bottom="0" header="0" footer="0"/>
  <pageSetup scale="69" orientation="portrait" r:id="rId1"/>
  <headerFooter>
    <oddFooter xml:space="preserve">&amp;LFecha: &amp;D
Hora:     &amp;T
</oddFooter>
  </headerFooter>
  <colBreaks count="1" manualBreakCount="1">
    <brk id="7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CF6C-9703-4F19-AFCC-9FD886A4E9B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Institucional</vt:lpstr>
      <vt:lpstr>Estados de Resultados Inst.</vt:lpstr>
      <vt:lpstr>Hoja1</vt:lpstr>
      <vt:lpstr>'Balance Institucional'!Área_de_impresión</vt:lpstr>
      <vt:lpstr>'Estados de Resultados Inst.'!Área_de_impresión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2020-11-12T19:57:14Z</dcterms:created>
  <dcterms:modified xsi:type="dcterms:W3CDTF">2020-11-12T20:01:22Z</dcterms:modified>
</cp:coreProperties>
</file>