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0\Bolsa de Valores\"/>
    </mc:Choice>
  </mc:AlternateContent>
  <xr:revisionPtr revIDLastSave="0" documentId="13_ncr:1_{3AFC68D4-5EC7-4828-AEB4-D9C79694C8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2" l="1"/>
  <c r="I31" i="2"/>
  <c r="I32" i="2" s="1"/>
  <c r="I25" i="2"/>
  <c r="I19" i="2"/>
  <c r="I27" i="2" s="1"/>
  <c r="I34" i="2" s="1"/>
  <c r="I38" i="2" s="1"/>
  <c r="I42" i="2" s="1"/>
  <c r="I51" i="1"/>
  <c r="I47" i="1"/>
  <c r="I52" i="1" s="1"/>
  <c r="I46" i="1"/>
  <c r="I42" i="1"/>
  <c r="I38" i="1"/>
  <c r="I33" i="1"/>
  <c r="I25" i="1"/>
  <c r="I21" i="1"/>
  <c r="I17" i="1"/>
  <c r="G33" i="1" l="1"/>
  <c r="G38" i="1"/>
  <c r="G17" i="1"/>
  <c r="G21" i="1"/>
  <c r="G42" i="1"/>
  <c r="G46" i="1"/>
  <c r="G51" i="1"/>
  <c r="G47" i="1" l="1"/>
  <c r="G52" i="1" s="1"/>
  <c r="G25" i="1"/>
  <c r="G25" i="2" l="1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<sst xmlns="http://schemas.openxmlformats.org/spreadsheetml/2006/main" count="101" uniqueCount="74">
  <si>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</si>
  <si>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</si>
  <si>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</si>
  <si>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</si>
  <si>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</si>
  <si>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</si>
  <si>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</si>
  <si>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</si>
  <si>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</si>
  <si>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</si>
  <si>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</si>
  <si>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</si>
  <si>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</si>
  <si>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</si>
  <si>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</si>
  <si>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</si>
  <si>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</si>
  <si>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</si>
  <si>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</si>
  <si>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</si>
  <si>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</si>
  <si>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</si>
  <si>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</si>
  <si>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</si>
  <si>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</si>
  <si>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</si>
  <si>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</si>
  <si>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</si>
  <si>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</si>
  <si>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</si>
  <si>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</si>
  <si>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</si>
  <si>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</si>
  <si>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</si>
  <si>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</si>
  <si>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</si>
  <si>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</si>
  <si>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</si>
  <si>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</si>
  <si>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</si>
  <si>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</si>
  <si>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</si>
  <si>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</si>
  <si>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</si>
  <si>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</si>
  <si>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</si>
  <si>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</si>
  <si>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</si>
  <si>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</si>
  <si>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</si>
  <si>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</si>
  <si>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</si>
  <si>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</si>
  <si>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</si>
  <si>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</si>
  <si>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</si>
  <si>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</si>
  <si>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</si>
  <si>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</si>
  <si>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</si>
  <si>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</si>
  <si>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</si>
  <si>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</si>
  <si>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</si>
  <si>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</si>
  <si>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</si>
  <si>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</si>
  <si>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</si>
  <si>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</si>
  <si>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</si>
  <si>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</si>
  <si>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2020</t>
  </si>
  <si>
    <t>Al 31 de Octubre de 2020 y 2019</t>
  </si>
  <si>
    <t>Por los años terminados el 31 de Octubre 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</si>
</sst>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</cellStyleXfs>
  <cellXfs count="144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0" xfId="42" applyNumberFormat="1" applyFont="1" applyBorder="1" applyAlignment="1" applyProtection="1"/>
    <xf numFmtId="166" fontId="18" fillId="0" borderId="3" xfId="43" applyNumberFormat="1" applyFont="1" applyBorder="1" applyAlignment="1" applyProtection="1">
      <alignment horizontal="right"/>
    </xf>
    <xf numFmtId="175" fontId="18" fillId="0" borderId="0" xfId="42" applyNumberFormat="1" applyFont="1" applyAlignment="1" applyProtection="1"/>
    <xf numFmtId="166" fontId="18" fillId="0" borderId="0" xfId="44" applyNumberFormat="1" applyFont="1"/>
    <xf numFmtId="170" fontId="8" fillId="0" borderId="0" xfId="13" applyNumberFormat="1" applyFont="1"/>
    <xf numFmtId="166" fontId="18" fillId="0" borderId="3" xfId="44" applyNumberFormat="1" applyFont="1" applyBorder="1"/>
    <xf numFmtId="174" fontId="18" fillId="0" borderId="0" xfId="44" applyNumberFormat="1" applyFont="1"/>
    <xf numFmtId="175" fontId="18" fillId="0" borderId="0" xfId="44" applyNumberFormat="1" applyFont="1"/>
    <xf numFmtId="175" fontId="18" fillId="0" borderId="3" xfId="44" applyNumberFormat="1" applyFont="1" applyBorder="1"/>
    <xf numFmtId="175" fontId="18" fillId="0" borderId="3" xfId="45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5" applyNumberFormat="1" applyFont="1" applyAlignment="1">
      <alignment horizontal="right"/>
    </xf>
    <xf numFmtId="166" fontId="18" fillId="0" borderId="3" xfId="45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66" fontId="21" fillId="0" borderId="3" xfId="43" applyNumberFormat="1" applyFon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5" applyNumberFormat="1" applyFont="1"/>
    <xf numFmtId="166" fontId="18" fillId="0" borderId="3" xfId="45" applyNumberFormat="1" applyFont="1" applyBorder="1"/>
    <xf numFmtId="170" fontId="3" fillId="0" borderId="6" xfId="3" applyNumberFormat="1" applyBorder="1" applyAlignment="1">
      <alignment horizontal="right"/>
    </xf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66" fontId="18" fillId="0" borderId="3" xfId="45" applyNumberFormat="1" applyFont="1" applyBorder="1" applyProtection="1"/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75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>
      <alignment horizontal="right"/>
    </xf>
    <xf numFmtId="166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/>
    <xf numFmtId="175" fontId="18" fillId="0" borderId="3" xfId="45" applyNumberFormat="1" applyFont="1" applyBorder="1" applyAlignment="1" applyProtection="1">
      <alignment horizontal="right"/>
    </xf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</cellXfs>
  <cellStyles count="46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0" xfId="45" xr:uid="{209DCA5C-6C22-4F21-B27A-EFB69EEDFDCA}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6D0555AC-853C-444C-872F-B5EB2C28DE0A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topLeftCell="A18" zoomScale="115" zoomScaleNormal="115" workbookViewId="0">
      <selection activeCell="A28" sqref="A28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21.33203125" style="65" customWidth="1"/>
    <col min="6" max="6" width="1.88671875" style="65" customWidth="1"/>
    <col min="7" max="7" width="11.44140625" style="65" customWidth="1"/>
    <col min="8" max="8" width="2.109375" style="65" customWidth="1"/>
    <col min="9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31">
        <v>3791.1</v>
      </c>
      <c r="H11" s="91"/>
      <c r="I11" s="104">
        <v>3673.7</v>
      </c>
    </row>
    <row r="12" spans="1:18">
      <c r="A12" s="15" t="s">
        <v>2</v>
      </c>
      <c r="B12" s="15"/>
      <c r="C12" s="15"/>
      <c r="D12" s="15"/>
      <c r="E12" s="49"/>
      <c r="F12" s="12"/>
      <c r="G12" s="131">
        <v>45.6</v>
      </c>
      <c r="H12" s="91"/>
      <c r="I12" s="104">
        <v>0.4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31">
        <v>32275</v>
      </c>
      <c r="H13" s="91"/>
      <c r="I13" s="104">
        <v>31019.7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31">
        <v>3050.9</v>
      </c>
      <c r="H14" s="91"/>
      <c r="I14" s="104">
        <v>3208.5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31">
        <v>18397.3</v>
      </c>
      <c r="H15" s="91"/>
      <c r="I15" s="104">
        <v>28157.8</v>
      </c>
    </row>
    <row r="16" spans="1:18">
      <c r="A16" s="15" t="s">
        <v>56</v>
      </c>
      <c r="B16" s="15"/>
      <c r="C16" s="15"/>
      <c r="D16" s="15"/>
      <c r="E16" s="49"/>
      <c r="F16" s="12"/>
      <c r="G16" s="131">
        <v>5359.7</v>
      </c>
      <c r="H16" s="91"/>
      <c r="I16" s="104">
        <v>4020.8</v>
      </c>
    </row>
    <row r="17" spans="1:13">
      <c r="A17" s="16"/>
      <c r="B17" s="16"/>
      <c r="C17" s="16"/>
      <c r="D17" s="16"/>
      <c r="E17" s="49"/>
      <c r="F17" s="17"/>
      <c r="G17" s="18">
        <f>SUM(G11:G16)</f>
        <v>62919.599999999991</v>
      </c>
      <c r="H17" s="18"/>
      <c r="I17" s="18">
        <f>SUM(I11:I16)</f>
        <v>70080.900000000009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105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105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32">
        <v>4831.8999999999996</v>
      </c>
      <c r="H20" s="92"/>
      <c r="I20" s="106">
        <v>8137.1</v>
      </c>
    </row>
    <row r="21" spans="1:13">
      <c r="A21" s="15"/>
      <c r="B21" s="15"/>
      <c r="C21" s="15"/>
      <c r="D21" s="15"/>
      <c r="E21" s="49"/>
      <c r="F21" s="19"/>
      <c r="G21" s="21">
        <f>SUM(G19:G20)</f>
        <v>4831.8999999999996</v>
      </c>
      <c r="H21" s="21"/>
      <c r="I21" s="21">
        <f>SUM(I19:I20)</f>
        <v>8137.1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33">
        <v>4149.8999999999996</v>
      </c>
      <c r="H24" s="93"/>
      <c r="I24" s="106">
        <v>4310.8999999999996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71901.39999999998</v>
      </c>
      <c r="H25" s="22"/>
      <c r="I25" s="22">
        <f>I17+I21+I24</f>
        <v>82528.900000000009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34">
        <v>2196.6807800000001</v>
      </c>
      <c r="H29" s="94"/>
      <c r="I29" s="107">
        <v>1541.9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35">
        <v>545.14475000000004</v>
      </c>
      <c r="H30" s="95"/>
      <c r="I30" s="108">
        <v>391.1</v>
      </c>
    </row>
    <row r="31" spans="1:13">
      <c r="A31" s="15" t="s">
        <v>58</v>
      </c>
      <c r="B31" s="15"/>
      <c r="C31" s="15"/>
      <c r="D31" s="15"/>
      <c r="E31" s="51"/>
      <c r="F31" s="58"/>
      <c r="G31" s="135">
        <v>5067.33392</v>
      </c>
      <c r="H31" s="95"/>
      <c r="I31" s="108">
        <v>13011.8</v>
      </c>
    </row>
    <row r="32" spans="1:13">
      <c r="A32" s="15" t="s">
        <v>6</v>
      </c>
      <c r="B32" s="15"/>
      <c r="C32" s="15"/>
      <c r="D32" s="15"/>
      <c r="E32" s="51"/>
      <c r="F32" s="58"/>
      <c r="G32" s="136">
        <v>3233.6037999999999</v>
      </c>
      <c r="H32" s="95"/>
      <c r="I32" s="109">
        <v>3443.9</v>
      </c>
    </row>
    <row r="33" spans="1:14">
      <c r="A33" s="15"/>
      <c r="B33" s="15"/>
      <c r="C33" s="15"/>
      <c r="D33" s="15"/>
      <c r="E33" s="51"/>
      <c r="F33" s="58"/>
      <c r="G33" s="100">
        <f>SUM(G29:G32)</f>
        <v>11042.76325</v>
      </c>
      <c r="H33" s="25"/>
      <c r="I33" s="100">
        <f>SUM(I29:I32)</f>
        <v>18388.7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37">
        <v>3277.9453899999999</v>
      </c>
      <c r="H35" s="96"/>
      <c r="I35" s="108">
        <v>4911.1000000000004</v>
      </c>
    </row>
    <row r="36" spans="1:14">
      <c r="A36" s="15" t="s">
        <v>8</v>
      </c>
      <c r="B36" s="15"/>
      <c r="C36" s="15"/>
      <c r="D36" s="15"/>
      <c r="E36" s="51"/>
      <c r="F36" s="58"/>
      <c r="G36" s="137">
        <v>279.93410999999998</v>
      </c>
      <c r="H36" s="96"/>
      <c r="I36" s="108">
        <v>270</v>
      </c>
    </row>
    <row r="37" spans="1:14">
      <c r="A37" s="15" t="s">
        <v>9</v>
      </c>
      <c r="B37" s="15"/>
      <c r="C37" s="15"/>
      <c r="D37" s="15"/>
      <c r="E37" s="51"/>
      <c r="F37" s="58"/>
      <c r="G37" s="138">
        <v>3987.85644</v>
      </c>
      <c r="H37" s="97"/>
      <c r="I37" s="109">
        <v>6974.9</v>
      </c>
    </row>
    <row r="38" spans="1:14">
      <c r="A38" s="15"/>
      <c r="B38" s="15"/>
      <c r="C38" s="15"/>
      <c r="D38" s="15"/>
      <c r="E38" s="51"/>
      <c r="F38" s="58"/>
      <c r="G38" s="25">
        <f>SUM(G35:G37)</f>
        <v>7545.7359400000005</v>
      </c>
      <c r="H38" s="25"/>
      <c r="I38" s="25">
        <f>SUM(I35:I37)</f>
        <v>12156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39">
        <v>1282.17121</v>
      </c>
      <c r="H40" s="98"/>
      <c r="I40" s="108">
        <v>1392.1</v>
      </c>
    </row>
    <row r="41" spans="1:14">
      <c r="A41" s="15" t="s">
        <v>11</v>
      </c>
      <c r="B41" s="15"/>
      <c r="C41" s="15"/>
      <c r="D41" s="15"/>
      <c r="E41" s="51"/>
      <c r="F41" s="58"/>
      <c r="G41" s="140">
        <v>13325.48444</v>
      </c>
      <c r="H41" s="99"/>
      <c r="I41" s="109">
        <v>14594.2</v>
      </c>
    </row>
    <row r="42" spans="1:14">
      <c r="A42" s="15"/>
      <c r="B42" s="15"/>
      <c r="C42" s="15"/>
      <c r="D42" s="15"/>
      <c r="E42" s="51"/>
      <c r="F42" s="58"/>
      <c r="G42" s="25">
        <f>SUM(G40:G41)</f>
        <v>14607.655650000001</v>
      </c>
      <c r="H42" s="25"/>
      <c r="I42" s="25">
        <f>SUM(I40:I41)</f>
        <v>15986.300000000001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41">
        <v>4141.3</v>
      </c>
      <c r="H44" s="80"/>
      <c r="I44" s="108">
        <v>2943.6</v>
      </c>
    </row>
    <row r="45" spans="1:14">
      <c r="A45" s="15" t="s">
        <v>13</v>
      </c>
      <c r="B45" s="15"/>
      <c r="C45" s="15"/>
      <c r="D45" s="15"/>
      <c r="E45" s="51"/>
      <c r="F45" s="58"/>
      <c r="G45" s="142">
        <v>1486.7</v>
      </c>
      <c r="H45" s="81"/>
      <c r="I45" s="109">
        <v>1530.8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5628</v>
      </c>
      <c r="H46" s="25"/>
      <c r="I46" s="28">
        <f>SUM(I44:I45)</f>
        <v>4474.3999999999996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38824.154840000003</v>
      </c>
      <c r="H47" s="25"/>
      <c r="I47" s="26">
        <f>I33+I38+I42+I46</f>
        <v>51005.4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3">
        <v>13000</v>
      </c>
      <c r="H49" s="82"/>
      <c r="I49" s="108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43">
        <v>20077.293610000001</v>
      </c>
      <c r="H50" s="101" t="s">
        <v>0</v>
      </c>
      <c r="I50" s="109">
        <v>18523.5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33077.293610000001</v>
      </c>
      <c r="H51" s="101"/>
      <c r="I51" s="25">
        <f>SUM(I49:I50)</f>
        <v>31523.5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71901.448449999996</v>
      </c>
      <c r="H52" s="25"/>
      <c r="I52" s="22">
        <f>I47+I51</f>
        <v>82528.899999999994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4.8450000016600825E-2</v>
      </c>
      <c r="I61" s="6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5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opLeftCell="A23" zoomScaleNormal="100" workbookViewId="0">
      <selection activeCell="G42" sqref="G42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24">
        <v>66466.570359999998</v>
      </c>
      <c r="H14" s="83"/>
      <c r="I14" s="121">
        <v>72441.3</v>
      </c>
    </row>
    <row r="15" spans="1:10">
      <c r="A15" s="35" t="s">
        <v>36</v>
      </c>
      <c r="D15" s="53"/>
      <c r="E15" s="54"/>
      <c r="G15" s="125">
        <v>17069.55863</v>
      </c>
      <c r="H15" s="84"/>
      <c r="I15" s="122">
        <v>17620.900000000001</v>
      </c>
    </row>
    <row r="16" spans="1:10" ht="16.5" customHeight="1">
      <c r="A16" s="36" t="s">
        <v>61</v>
      </c>
      <c r="D16" s="53"/>
      <c r="E16" s="54"/>
      <c r="G16" s="125">
        <v>11222.457630000001</v>
      </c>
      <c r="H16" s="84"/>
      <c r="I16" s="122">
        <v>10776.9</v>
      </c>
    </row>
    <row r="17" spans="1:9">
      <c r="A17" s="35" t="s">
        <v>37</v>
      </c>
      <c r="D17" s="53"/>
      <c r="E17" s="54"/>
      <c r="G17" s="125">
        <v>4841.07683</v>
      </c>
      <c r="H17" s="84"/>
      <c r="I17" s="122">
        <v>5142.5</v>
      </c>
    </row>
    <row r="18" spans="1:9">
      <c r="A18" s="35" t="s">
        <v>38</v>
      </c>
      <c r="D18" s="53"/>
      <c r="E18" s="54"/>
      <c r="G18" s="126">
        <v>2265.2489099999998</v>
      </c>
      <c r="H18" s="85"/>
      <c r="I18" s="110">
        <v>2427.5</v>
      </c>
    </row>
    <row r="19" spans="1:9">
      <c r="A19" s="32"/>
      <c r="D19" s="53"/>
      <c r="E19" s="54"/>
      <c r="G19" s="69">
        <f>SUM(G14:G18)</f>
        <v>101864.91236</v>
      </c>
      <c r="H19" s="69"/>
      <c r="I19" s="111">
        <f>SUM(I14:I18)</f>
        <v>108409.1</v>
      </c>
    </row>
    <row r="20" spans="1:9">
      <c r="A20" s="33" t="s">
        <v>52</v>
      </c>
      <c r="D20" s="53"/>
      <c r="E20" s="54"/>
      <c r="G20" s="70"/>
      <c r="H20" s="70"/>
      <c r="I20" s="112"/>
    </row>
    <row r="21" spans="1:9">
      <c r="A21" s="35" t="s">
        <v>39</v>
      </c>
      <c r="D21" s="53"/>
      <c r="E21" s="54"/>
      <c r="G21" s="127">
        <v>31434.722559999998</v>
      </c>
      <c r="H21" s="86"/>
      <c r="I21" s="113">
        <v>34789.9</v>
      </c>
    </row>
    <row r="22" spans="1:9">
      <c r="A22" s="35" t="s">
        <v>40</v>
      </c>
      <c r="D22" s="53"/>
      <c r="E22" s="54"/>
      <c r="G22" s="127">
        <v>35490.772790000003</v>
      </c>
      <c r="H22" s="86"/>
      <c r="I22" s="113">
        <v>38329.599999999999</v>
      </c>
    </row>
    <row r="23" spans="1:9">
      <c r="A23" s="35" t="s">
        <v>41</v>
      </c>
      <c r="D23" s="53"/>
      <c r="E23" s="54"/>
      <c r="G23" s="127">
        <v>17024.412629999999</v>
      </c>
      <c r="H23" s="86"/>
      <c r="I23" s="113">
        <v>17309.2</v>
      </c>
    </row>
    <row r="24" spans="1:9">
      <c r="A24" s="35" t="s">
        <v>54</v>
      </c>
      <c r="D24" s="53"/>
      <c r="E24" s="54"/>
      <c r="G24" s="128">
        <v>10284.422909999999</v>
      </c>
      <c r="H24" s="87"/>
      <c r="I24" s="114">
        <v>11395.5</v>
      </c>
    </row>
    <row r="25" spans="1:9" ht="21" customHeight="1">
      <c r="A25" s="33"/>
      <c r="D25" s="53"/>
      <c r="E25" s="54"/>
      <c r="G25" s="71">
        <f>SUM(G21:G24)</f>
        <v>94234.330889999983</v>
      </c>
      <c r="H25" s="72"/>
      <c r="I25" s="115">
        <f>SUM(I21:I24)</f>
        <v>101824.2</v>
      </c>
    </row>
    <row r="26" spans="1:9" ht="13.5" customHeight="1">
      <c r="A26" s="33" t="s">
        <v>62</v>
      </c>
      <c r="D26" s="53"/>
      <c r="E26" s="54"/>
      <c r="G26" s="102">
        <v>28.3</v>
      </c>
      <c r="H26" s="88"/>
      <c r="I26" s="116">
        <v>4</v>
      </c>
    </row>
    <row r="27" spans="1:9" ht="21" customHeight="1">
      <c r="A27" s="31" t="s">
        <v>42</v>
      </c>
      <c r="D27" s="53"/>
      <c r="E27" s="54"/>
      <c r="G27" s="73">
        <f>+G19-G25-G26</f>
        <v>7602.281470000019</v>
      </c>
      <c r="H27" s="69"/>
      <c r="I27" s="117">
        <f>+I19-I25-I26</f>
        <v>6580.9000000000087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129">
        <v>292.14783</v>
      </c>
      <c r="H30" s="89"/>
      <c r="I30" s="118">
        <v>282.10000000000002</v>
      </c>
    </row>
    <row r="31" spans="1:9">
      <c r="A31" s="35" t="s">
        <v>46</v>
      </c>
      <c r="D31" s="53"/>
      <c r="E31" s="54"/>
      <c r="G31" s="123">
        <f>5270.4-829-108.4</f>
        <v>4333</v>
      </c>
      <c r="H31" s="75"/>
      <c r="I31" s="119">
        <f>5069-486.1-69.8</f>
        <v>4513.0999999999995</v>
      </c>
    </row>
    <row r="32" spans="1:9" ht="18.75" customHeight="1">
      <c r="A32" s="34"/>
      <c r="D32" s="53"/>
      <c r="E32" s="54"/>
      <c r="G32" s="76">
        <f>SUM(G30:G31)</f>
        <v>4625.1478299999999</v>
      </c>
      <c r="H32" s="74"/>
      <c r="I32" s="76">
        <f>SUM(I30:I31)</f>
        <v>4795.2</v>
      </c>
    </row>
    <row r="33" spans="1:10">
      <c r="A33" s="34"/>
      <c r="D33" s="53"/>
      <c r="E33" s="54"/>
      <c r="G33" s="77"/>
      <c r="H33" s="74"/>
      <c r="I33" s="74"/>
    </row>
    <row r="34" spans="1:10">
      <c r="A34" s="31" t="s">
        <v>45</v>
      </c>
      <c r="D34" s="53"/>
      <c r="E34" s="54"/>
      <c r="G34" s="74">
        <f>+G27-G32</f>
        <v>2977.1336400000191</v>
      </c>
      <c r="H34" s="74"/>
      <c r="I34" s="74">
        <f>+I27-I32</f>
        <v>1785.7000000000089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30">
        <v>627.04057999999998</v>
      </c>
      <c r="H36" s="90"/>
      <c r="I36" s="110">
        <v>929.9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3604.174220000019</v>
      </c>
      <c r="H38" s="69"/>
      <c r="I38" s="111">
        <f>SUM(I34:I36)</f>
        <v>2715.600000000009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-829</v>
      </c>
      <c r="H40" s="77"/>
      <c r="I40" s="74">
        <v>-486.1</v>
      </c>
    </row>
    <row r="41" spans="1:10">
      <c r="A41" s="33" t="s">
        <v>63</v>
      </c>
      <c r="D41" s="53"/>
      <c r="E41" s="54"/>
      <c r="G41" s="77">
        <v>-108.4</v>
      </c>
      <c r="H41" s="74"/>
      <c r="I41" s="74">
        <v>-69.8</v>
      </c>
    </row>
    <row r="42" spans="1:10" ht="24.75" customHeight="1" thickBot="1">
      <c r="A42" s="31" t="s">
        <v>49</v>
      </c>
      <c r="D42" s="53"/>
      <c r="E42" s="54"/>
      <c r="G42" s="78">
        <f>SUM(G38:G41)</f>
        <v>2666.7742200000189</v>
      </c>
      <c r="H42" s="74"/>
      <c r="I42" s="120">
        <f>SUM(I38:I41)</f>
        <v>2159.7000000000089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2020-10-06T16:41:53Z</cp:lastPrinted>
  <dcterms:created xsi:type="dcterms:W3CDTF">2011-01-17T20:49:33Z</dcterms:created>
  <dcterms:modified xsi:type="dcterms:W3CDTF">2020-11-09T19:47:25Z</dcterms:modified>
</cp:coreProperties>
</file>