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cfarchg02p.slv.bns\planificacion\GERENCIA SR. CONTROL FINANCIERO\2. GERENCIA REPORTERIA\1. REGULATORIOS\BOLSA DE VALORES\2020\09. Septiembre\IFIC SV\BVS\"/>
    </mc:Choice>
  </mc:AlternateContent>
  <bookViews>
    <workbookView xWindow="0" yWindow="0" windowWidth="19180" windowHeight="6630"/>
  </bookViews>
  <sheets>
    <sheet name="Balance General" sheetId="1" r:id="rId1"/>
    <sheet name="Estado de Resultado" sheetId="2" r:id="rId2"/>
  </sheets>
  <externalReferences>
    <externalReference r:id="rId3"/>
    <externalReference r:id="rId4"/>
  </externalReferences>
  <definedNames>
    <definedName name="A_IMPRESIÓN_IM">#REF!</definedName>
    <definedName name="Abrm" localSheetId="0">#REF!</definedName>
    <definedName name="Abrm">#REF!</definedName>
    <definedName name="Agisto_men">[1]Ago_Acum!$A$1:$G$44</definedName>
    <definedName name="ANEXO_A_CALCULO_DE_ISR_2005">"anexo isr"</definedName>
    <definedName name="_xlnm.Print_Area" localSheetId="0">'Balance General'!$A$1:$L$61</definedName>
    <definedName name="_xlnm.Print_Area" localSheetId="1">'Estado de Resultado'!$A$1:$K$58</definedName>
    <definedName name="_xlnm.Print_Area">#REF!</definedName>
    <definedName name="cmpSpoolPath">"C:\Program Files\Symtrax\Compleo\Temp\00000000.txt"</definedName>
    <definedName name="Oct_Acumulado">[2]Acumulado!$A$1:$G$44</definedName>
    <definedName name="OXIGENO_Y_GASES_DE_EL_SALVADOR__S._A.__DE__C.V.">"calculo isr"</definedName>
    <definedName name="SpoolPath">"C:\Program Files\Symtrax\Compleo\Temp\00000000.txt"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1" i="2" l="1"/>
  <c r="L49" i="2"/>
  <c r="L48" i="2"/>
  <c r="L46" i="2"/>
  <c r="L45" i="2"/>
  <c r="J43" i="2"/>
  <c r="L43" i="2" s="1"/>
  <c r="L42" i="2"/>
  <c r="L41" i="2"/>
  <c r="L40" i="2"/>
  <c r="L34" i="2"/>
  <c r="J32" i="2"/>
  <c r="J35" i="2" s="1"/>
  <c r="L35" i="2" s="1"/>
  <c r="L31" i="2"/>
  <c r="L30" i="2"/>
  <c r="L29" i="2"/>
  <c r="L28" i="2"/>
  <c r="L27" i="2"/>
  <c r="L26" i="2"/>
  <c r="L25" i="2"/>
  <c r="L24" i="2"/>
  <c r="J21" i="2"/>
  <c r="L20" i="2"/>
  <c r="L19" i="2"/>
  <c r="L18" i="2"/>
  <c r="L17" i="2"/>
  <c r="L16" i="2"/>
  <c r="L15" i="2"/>
  <c r="L14" i="2"/>
  <c r="L13" i="2"/>
  <c r="L12" i="2"/>
  <c r="L11" i="2"/>
  <c r="M59" i="1"/>
  <c r="M58" i="1"/>
  <c r="M57" i="1"/>
  <c r="K56" i="1"/>
  <c r="M54" i="1"/>
  <c r="M50" i="1"/>
  <c r="M49" i="1"/>
  <c r="M48" i="1"/>
  <c r="M47" i="1"/>
  <c r="K46" i="1"/>
  <c r="M45" i="1"/>
  <c r="M44" i="1"/>
  <c r="M43" i="1"/>
  <c r="M42" i="1"/>
  <c r="K41" i="1"/>
  <c r="M40" i="1"/>
  <c r="M39" i="1"/>
  <c r="M38" i="1"/>
  <c r="M37" i="1"/>
  <c r="M36" i="1"/>
  <c r="M35" i="1"/>
  <c r="M34" i="1"/>
  <c r="K33" i="1"/>
  <c r="K52" i="1" s="1"/>
  <c r="K30" i="1"/>
  <c r="M30" i="1" s="1"/>
  <c r="M28" i="1"/>
  <c r="M26" i="1"/>
  <c r="M23" i="1"/>
  <c r="M22" i="1"/>
  <c r="M21" i="1"/>
  <c r="M20" i="1"/>
  <c r="K19" i="1"/>
  <c r="M17" i="1"/>
  <c r="M16" i="1"/>
  <c r="M15" i="1"/>
  <c r="M14" i="1"/>
  <c r="M13" i="1"/>
  <c r="M12" i="1"/>
  <c r="M11" i="1"/>
  <c r="K10" i="1"/>
  <c r="M52" i="1" l="1"/>
  <c r="K60" i="1"/>
  <c r="M60" i="1" s="1"/>
  <c r="J37" i="2"/>
  <c r="L21" i="2"/>
  <c r="L32" i="2"/>
  <c r="J44" i="2" l="1"/>
  <c r="L37" i="2"/>
  <c r="L44" i="2" l="1"/>
  <c r="J47" i="2"/>
  <c r="J50" i="2" l="1"/>
  <c r="L47" i="2"/>
  <c r="L50" i="2" l="1"/>
  <c r="J52" i="2"/>
  <c r="L52" i="2" s="1"/>
</calcChain>
</file>

<file path=xl/sharedStrings.xml><?xml version="1.0" encoding="utf-8"?>
<sst xmlns="http://schemas.openxmlformats.org/spreadsheetml/2006/main" count="88" uniqueCount="81">
  <si>
    <t>Inversiones Financieras Imperia Cuscatlán SV, S.A. y Subsidiarias</t>
  </si>
  <si>
    <t>(Sociedad Controladora de Finalidad Exclusiva)</t>
  </si>
  <si>
    <t>(San Salvador, República de El Salvador)</t>
  </si>
  <si>
    <t>(Cifras en Miles de Dólares de los Estados Unidos de América)</t>
  </si>
  <si>
    <t>ACTIVOS</t>
  </si>
  <si>
    <t>Variación</t>
  </si>
  <si>
    <t>Activos de intermediación</t>
  </si>
  <si>
    <t>Caja y bancos</t>
  </si>
  <si>
    <t>Reportos y otras operaciones bursátiles (neto)</t>
  </si>
  <si>
    <t>Inversiones financieras netas</t>
  </si>
  <si>
    <t>Cartera de préstamos neta</t>
  </si>
  <si>
    <t>Primas por cobrar, netas</t>
  </si>
  <si>
    <t xml:space="preserve">Sociedades deudoras de seguros y fianzas </t>
  </si>
  <si>
    <t>Otros activos</t>
  </si>
  <si>
    <t>Bienes recibidos en pago, neto de provisión por pérdida</t>
  </si>
  <si>
    <t>Inversiones accionarias</t>
  </si>
  <si>
    <t>Diversos, neto de reservas de saneamiento</t>
  </si>
  <si>
    <t>Activo fijo</t>
  </si>
  <si>
    <t xml:space="preserve">Bienes inmuebles, muebles y otros, neto de </t>
  </si>
  <si>
    <t xml:space="preserve">depreciación acumulada </t>
  </si>
  <si>
    <t>Crédito mercantil</t>
  </si>
  <si>
    <t>TOTAL ACTIVOS</t>
  </si>
  <si>
    <t>PASIVO Y PATRIMONIO</t>
  </si>
  <si>
    <t>Pasivos de intermediación</t>
  </si>
  <si>
    <t>Depósitos de clientes</t>
  </si>
  <si>
    <t>Préstamos del Banco de Desarrollo de El Salvador</t>
  </si>
  <si>
    <t xml:space="preserve">Préstamos de otros bancos </t>
  </si>
  <si>
    <t xml:space="preserve">Títulos de emisión propia </t>
  </si>
  <si>
    <t>Acreedores de seguros y fianzas</t>
  </si>
  <si>
    <t>Diversos</t>
  </si>
  <si>
    <t>Otros pasivos</t>
  </si>
  <si>
    <t xml:space="preserve">   Cuentas por pagar</t>
  </si>
  <si>
    <t xml:space="preserve">   Provisiones</t>
  </si>
  <si>
    <t xml:space="preserve">   Diversos</t>
  </si>
  <si>
    <t xml:space="preserve">Reservas técnicas y por siniestros </t>
  </si>
  <si>
    <t xml:space="preserve">   Reservas matemáticas </t>
  </si>
  <si>
    <t xml:space="preserve">   Reservas de riesgo en curso</t>
  </si>
  <si>
    <t xml:space="preserve">   Reservas por siniestros</t>
  </si>
  <si>
    <t>Total de pasivos</t>
  </si>
  <si>
    <t>Interés minoritario en subsidiarias</t>
  </si>
  <si>
    <t>Patrimonio</t>
  </si>
  <si>
    <t xml:space="preserve">   Capital social pagado </t>
  </si>
  <si>
    <t xml:space="preserve">   Reserva de capital, resultados aculmulados y patrimonio no ganado</t>
  </si>
  <si>
    <t>TOTAL PASIVO Y PATRIMONIO</t>
  </si>
  <si>
    <t>Por el periodo del 1 de enero al 30 de septiembre de 2020</t>
  </si>
  <si>
    <t>Ingresos de operación:</t>
  </si>
  <si>
    <t>Intereses de préstamos</t>
  </si>
  <si>
    <t>Comisiones y otros ingresos de préstamos</t>
  </si>
  <si>
    <t>Intereses y otros ingresos de inversiones</t>
  </si>
  <si>
    <t>Utilidad en venta de títulos valores</t>
  </si>
  <si>
    <t xml:space="preserve">Reportos y operaciones bursátiles </t>
  </si>
  <si>
    <t>Intereses sobre depósitos</t>
  </si>
  <si>
    <t>Operaciones en moneda extranjera</t>
  </si>
  <si>
    <t>Primas netas de devoluciones y cancelaciones</t>
  </si>
  <si>
    <t>Ingresos técnicos por ajustes a las reservas</t>
  </si>
  <si>
    <t>Otros servicios y contingencias</t>
  </si>
  <si>
    <t>Total ingresos de operación</t>
  </si>
  <si>
    <t>Menos: Costos de operación:</t>
  </si>
  <si>
    <t>Intereses y otros costos de depósitos</t>
  </si>
  <si>
    <t>Intereses sobre préstamos</t>
  </si>
  <si>
    <t>Intereses sobre emisión de obligaciones</t>
  </si>
  <si>
    <t>Pérdida en venta de títulos valores</t>
  </si>
  <si>
    <t xml:space="preserve">Siniestros y obligaciones contractuales </t>
  </si>
  <si>
    <t xml:space="preserve">Gastos por adquisición y conservación </t>
  </si>
  <si>
    <t>Reservas de saneamiento</t>
  </si>
  <si>
    <t>Utilidad antes de gastos</t>
  </si>
  <si>
    <t>Gastos de operación</t>
  </si>
  <si>
    <t>De funcionarios y empleados</t>
  </si>
  <si>
    <t>Generales</t>
  </si>
  <si>
    <t>Depreciaciones y amortizaciones</t>
  </si>
  <si>
    <t xml:space="preserve">Utilidad de operación </t>
  </si>
  <si>
    <t>Dividendos</t>
  </si>
  <si>
    <t>Otros ingresos y gastos (neto)</t>
  </si>
  <si>
    <t>Utilidad antes de impuestos</t>
  </si>
  <si>
    <t>Impuesto sobre la renta</t>
  </si>
  <si>
    <t>Contribución especial para la seguridad ciudadana y convivencia</t>
  </si>
  <si>
    <t>Utilidad antes del interés minoritario</t>
  </si>
  <si>
    <t>Participación del interés minoritario en subsidiarias</t>
  </si>
  <si>
    <t>Utilidad neta</t>
  </si>
  <si>
    <t>Estados Consolidados de Resultados Intermedio (no auditado)</t>
  </si>
  <si>
    <t>Balance General Consolidado Intermedio (no auditado) 
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</si>
</sst>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#,##0;[Red]#,##0"/>
    <numFmt numFmtId="165" formatCode="_(* #,##0.0_);_(* \(#,##0.0\);_(* &quot;-&quot;??_);_(@_)"/>
    <numFmt numFmtId="166" formatCode="_(* #,##0.0_);_(* \(#,##0.0\);_(* &quot;-&quot;?_);_(@_)"/>
    <numFmt numFmtId="167" formatCode="#,##0.0"/>
    <numFmt numFmtId="168" formatCode="#,##0.0;[Red]#,##0.0"/>
    <numFmt numFmtId="169" formatCode="0.0"/>
    <numFmt numFmtId="170" formatCode="#,##0.0_);[Red]\(#,##0.0\)"/>
  </numFmts>
  <fonts count="11">
    <font>
      <sz val="10"/>
      <name val="Arial"/>
    </font>
    <font>
      <sz val="10"/>
      <name val="Geneva"/>
      <family val="2"/>
    </font>
    <font>
      <b/>
      <sz val="10"/>
      <name val="Univers for KPMG"/>
    </font>
    <font>
      <sz val="10"/>
      <name val="Univers for KPMG"/>
    </font>
    <font>
      <sz val="10"/>
      <color theme="0"/>
      <name val="Univers for KPMG"/>
    </font>
    <font>
      <b/>
      <u/>
      <sz val="10"/>
      <name val="Univers for KPMG"/>
    </font>
    <font>
      <sz val="10"/>
      <name val="Arial"/>
      <family val="2"/>
    </font>
    <font>
      <b/>
      <sz val="10"/>
      <color indexed="8"/>
      <name val="Univers for KPMG"/>
    </font>
    <font>
      <sz val="10"/>
      <color indexed="8"/>
      <name val="Univers for KPMG"/>
    </font>
    <font>
      <b/>
      <sz val="10"/>
      <color theme="0"/>
      <name val="Univers for KPMG"/>
    </font>
    <font>
      <u/>
      <sz val="10"/>
      <name val="Univers for KPM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2" applyFont="1" applyFill="1" applyAlignment="1">
      <alignment horizontal="centerContinuous"/>
    </xf>
    <xf numFmtId="164" fontId="3" fillId="0" borderId="0" xfId="2" applyNumberFormat="1" applyFont="1" applyFill="1"/>
    <xf numFmtId="0" fontId="2" fillId="0" borderId="0" xfId="2" applyFont="1" applyFill="1"/>
    <xf numFmtId="0" fontId="4" fillId="0" borderId="0" xfId="2" applyFont="1" applyFill="1"/>
    <xf numFmtId="0" fontId="3" fillId="0" borderId="0" xfId="2" applyFont="1" applyFill="1"/>
    <xf numFmtId="0" fontId="3" fillId="0" borderId="0" xfId="2" applyFont="1" applyFill="1" applyBorder="1"/>
    <xf numFmtId="164" fontId="3" fillId="0" borderId="0" xfId="2" applyNumberFormat="1" applyFont="1" applyFill="1" applyBorder="1"/>
    <xf numFmtId="0" fontId="2" fillId="0" borderId="0" xfId="2" applyFont="1" applyFill="1" applyAlignment="1">
      <alignment horizontal="centerContinuous" wrapText="1"/>
    </xf>
    <xf numFmtId="0" fontId="3" fillId="0" borderId="0" xfId="2" applyFont="1" applyFill="1" applyAlignment="1">
      <alignment horizontal="centerContinuous"/>
    </xf>
    <xf numFmtId="0" fontId="3" fillId="0" borderId="0" xfId="2" applyFont="1" applyFill="1" applyAlignment="1">
      <alignment horizontal="center"/>
    </xf>
    <xf numFmtId="0" fontId="3" fillId="0" borderId="1" xfId="2" applyFont="1" applyFill="1" applyBorder="1"/>
    <xf numFmtId="0" fontId="3" fillId="0" borderId="1" xfId="2" applyFont="1" applyFill="1" applyBorder="1" applyAlignment="1">
      <alignment horizontal="center"/>
    </xf>
    <xf numFmtId="164" fontId="3" fillId="0" borderId="1" xfId="2" applyNumberFormat="1" applyFont="1" applyFill="1" applyBorder="1"/>
    <xf numFmtId="0" fontId="5" fillId="0" borderId="0" xfId="2" applyFont="1" applyFill="1"/>
    <xf numFmtId="0" fontId="5" fillId="0" borderId="0" xfId="2" applyFont="1" applyFill="1" applyAlignment="1">
      <alignment horizontal="center"/>
    </xf>
    <xf numFmtId="0" fontId="5" fillId="0" borderId="0" xfId="2" applyNumberFormat="1" applyFont="1" applyFill="1" applyBorder="1" applyAlignment="1">
      <alignment horizontal="center"/>
    </xf>
    <xf numFmtId="164" fontId="5" fillId="0" borderId="0" xfId="2" applyNumberFormat="1" applyFont="1" applyFill="1" applyAlignment="1">
      <alignment horizontal="center"/>
    </xf>
    <xf numFmtId="164" fontId="5" fillId="0" borderId="0" xfId="2" applyNumberFormat="1" applyFont="1" applyFill="1" applyBorder="1" applyAlignment="1">
      <alignment horizontal="center"/>
    </xf>
    <xf numFmtId="165" fontId="3" fillId="0" borderId="2" xfId="3" applyNumberFormat="1" applyFont="1" applyBorder="1" applyAlignment="1">
      <alignment horizontal="right" vertical="top" wrapText="1"/>
    </xf>
    <xf numFmtId="165" fontId="3" fillId="0" borderId="0" xfId="3" applyNumberFormat="1" applyFont="1" applyAlignment="1">
      <alignment horizontal="right" vertical="top" wrapText="1"/>
    </xf>
    <xf numFmtId="165" fontId="3" fillId="0" borderId="0" xfId="2" applyNumberFormat="1" applyFont="1" applyFill="1"/>
    <xf numFmtId="43" fontId="3" fillId="0" borderId="0" xfId="1" applyFont="1" applyFill="1"/>
    <xf numFmtId="0" fontId="3" fillId="0" borderId="0" xfId="2" applyFont="1" applyFill="1" applyAlignment="1">
      <alignment horizontal="left"/>
    </xf>
    <xf numFmtId="165" fontId="3" fillId="0" borderId="0" xfId="4" applyNumberFormat="1" applyFont="1" applyBorder="1" applyAlignment="1">
      <alignment horizontal="right" vertical="top" wrapText="1"/>
    </xf>
    <xf numFmtId="165" fontId="3" fillId="0" borderId="2" xfId="4" applyNumberFormat="1" applyFont="1" applyBorder="1" applyAlignment="1">
      <alignment horizontal="right" vertical="top" wrapText="1"/>
    </xf>
    <xf numFmtId="165" fontId="3" fillId="0" borderId="0" xfId="4" applyNumberFormat="1" applyFont="1" applyAlignment="1">
      <alignment horizontal="right" vertical="top" wrapText="1"/>
    </xf>
    <xf numFmtId="0" fontId="7" fillId="0" borderId="0" xfId="4" applyFont="1" applyAlignment="1">
      <alignment horizontal="left" vertical="top"/>
    </xf>
    <xf numFmtId="165" fontId="3" fillId="0" borderId="3" xfId="4" applyNumberFormat="1" applyFont="1" applyBorder="1" applyAlignment="1">
      <alignment horizontal="right" vertical="top" wrapText="1"/>
    </xf>
    <xf numFmtId="165" fontId="3" fillId="0" borderId="0" xfId="2" applyNumberFormat="1" applyFont="1" applyFill="1" applyBorder="1"/>
    <xf numFmtId="165" fontId="3" fillId="0" borderId="2" xfId="4" applyNumberFormat="1" applyFont="1" applyFill="1" applyBorder="1" applyAlignment="1">
      <alignment horizontal="right" vertical="top" wrapText="1"/>
    </xf>
    <xf numFmtId="0" fontId="8" fillId="0" borderId="0" xfId="4" applyFont="1" applyAlignment="1">
      <alignment horizontal="left" indent="1"/>
    </xf>
    <xf numFmtId="165" fontId="3" fillId="0" borderId="0" xfId="3" applyNumberFormat="1" applyFont="1" applyFill="1" applyAlignment="1">
      <alignment horizontal="right" vertical="top" wrapText="1"/>
    </xf>
    <xf numFmtId="0" fontId="3" fillId="0" borderId="0" xfId="2" applyFont="1" applyFill="1" applyAlignment="1">
      <alignment horizontal="left" indent="1"/>
    </xf>
    <xf numFmtId="165" fontId="3" fillId="0" borderId="2" xfId="3" applyNumberFormat="1" applyFont="1" applyFill="1" applyBorder="1" applyAlignment="1">
      <alignment horizontal="right" vertical="top" wrapText="1"/>
    </xf>
    <xf numFmtId="165" fontId="3" fillId="0" borderId="0" xfId="4" applyNumberFormat="1" applyFont="1" applyFill="1" applyBorder="1" applyAlignment="1">
      <alignment horizontal="right" vertical="top" wrapText="1"/>
    </xf>
    <xf numFmtId="0" fontId="7" fillId="0" borderId="0" xfId="4" applyFont="1" applyAlignment="1">
      <alignment horizontal="left"/>
    </xf>
    <xf numFmtId="0" fontId="8" fillId="0" borderId="0" xfId="4" applyFont="1" applyAlignment="1">
      <alignment horizontal="left"/>
    </xf>
    <xf numFmtId="166" fontId="3" fillId="0" borderId="0" xfId="2" applyNumberFormat="1" applyFont="1" applyFill="1"/>
    <xf numFmtId="43" fontId="3" fillId="0" borderId="0" xfId="2" applyNumberFormat="1" applyFont="1" applyFill="1"/>
    <xf numFmtId="167" fontId="3" fillId="0" borderId="0" xfId="2" applyNumberFormat="1" applyFont="1" applyFill="1"/>
    <xf numFmtId="0" fontId="3" fillId="0" borderId="0" xfId="2" applyFont="1" applyFill="1" applyAlignment="1"/>
    <xf numFmtId="0" fontId="9" fillId="0" borderId="0" xfId="2" applyFont="1" applyFill="1"/>
    <xf numFmtId="0" fontId="9" fillId="0" borderId="0" xfId="2" applyFont="1" applyFill="1" applyBorder="1" applyAlignment="1" applyProtection="1">
      <alignment horizontal="center" vertical="center"/>
      <protection hidden="1"/>
    </xf>
    <xf numFmtId="168" fontId="3" fillId="0" borderId="0" xfId="2" applyNumberFormat="1" applyFont="1" applyFill="1" applyAlignment="1">
      <alignment horizontal="centerContinuous"/>
    </xf>
    <xf numFmtId="164" fontId="3" fillId="0" borderId="0" xfId="2" applyNumberFormat="1" applyFont="1" applyFill="1" applyAlignment="1">
      <alignment horizontal="centerContinuous"/>
    </xf>
    <xf numFmtId="43" fontId="2" fillId="0" borderId="0" xfId="2" applyNumberFormat="1" applyFont="1" applyFill="1" applyAlignment="1">
      <alignment horizontal="centerContinuous"/>
    </xf>
    <xf numFmtId="3" fontId="3" fillId="0" borderId="0" xfId="2" applyNumberFormat="1" applyFont="1" applyFill="1" applyAlignment="1">
      <alignment horizontal="right"/>
    </xf>
    <xf numFmtId="3" fontId="3" fillId="0" borderId="0" xfId="2" applyNumberFormat="1" applyFont="1" applyFill="1"/>
    <xf numFmtId="0" fontId="3" fillId="0" borderId="1" xfId="2" applyFont="1" applyFill="1" applyBorder="1" applyAlignment="1">
      <alignment horizontal="left"/>
    </xf>
    <xf numFmtId="3" fontId="3" fillId="0" borderId="1" xfId="2" applyNumberFormat="1" applyFont="1" applyFill="1" applyBorder="1" applyAlignment="1">
      <alignment horizontal="right"/>
    </xf>
    <xf numFmtId="3" fontId="3" fillId="0" borderId="1" xfId="2" applyNumberFormat="1" applyFont="1" applyFill="1" applyBorder="1"/>
    <xf numFmtId="0" fontId="5" fillId="0" borderId="0" xfId="2" applyNumberFormat="1" applyFont="1" applyFill="1" applyAlignment="1">
      <alignment horizontal="center"/>
    </xf>
    <xf numFmtId="0" fontId="2" fillId="0" borderId="0" xfId="2" applyFont="1" applyFill="1" applyBorder="1"/>
    <xf numFmtId="0" fontId="3" fillId="0" borderId="0" xfId="2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right"/>
    </xf>
    <xf numFmtId="3" fontId="3" fillId="0" borderId="0" xfId="2" applyNumberFormat="1" applyFont="1" applyFill="1" applyBorder="1"/>
    <xf numFmtId="0" fontId="8" fillId="0" borderId="0" xfId="0" applyFont="1" applyAlignment="1">
      <alignment horizontal="left"/>
    </xf>
    <xf numFmtId="165" fontId="3" fillId="0" borderId="0" xfId="0" applyNumberFormat="1" applyFont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169" fontId="3" fillId="0" borderId="0" xfId="2" applyNumberFormat="1" applyFont="1" applyFill="1"/>
    <xf numFmtId="37" fontId="3" fillId="0" borderId="0" xfId="2" applyNumberFormat="1" applyFont="1" applyFill="1" applyBorder="1"/>
    <xf numFmtId="37" fontId="3" fillId="0" borderId="0" xfId="2" applyNumberFormat="1" applyFont="1" applyFill="1" applyBorder="1" applyAlignment="1">
      <alignment horizontal="center"/>
    </xf>
    <xf numFmtId="0" fontId="8" fillId="0" borderId="0" xfId="0" applyFont="1" applyFill="1" applyAlignment="1">
      <alignment horizontal="left" vertical="top"/>
    </xf>
    <xf numFmtId="43" fontId="7" fillId="0" borderId="0" xfId="1" applyFont="1" applyAlignment="1">
      <alignment horizontal="justify" vertical="top" wrapText="1"/>
    </xf>
    <xf numFmtId="0" fontId="8" fillId="0" borderId="0" xfId="0" applyFont="1" applyAlignment="1">
      <alignment horizontal="left" vertical="top"/>
    </xf>
    <xf numFmtId="165" fontId="3" fillId="0" borderId="2" xfId="0" applyNumberFormat="1" applyFont="1" applyBorder="1" applyAlignment="1">
      <alignment horizontal="right"/>
    </xf>
    <xf numFmtId="37" fontId="2" fillId="0" borderId="0" xfId="2" applyNumberFormat="1" applyFont="1" applyFill="1" applyBorder="1"/>
    <xf numFmtId="43" fontId="8" fillId="0" borderId="0" xfId="1" applyFont="1" applyAlignment="1">
      <alignment horizontal="justify" vertical="top" wrapText="1"/>
    </xf>
    <xf numFmtId="170" fontId="3" fillId="0" borderId="0" xfId="2" applyNumberFormat="1" applyFont="1" applyFill="1"/>
    <xf numFmtId="37" fontId="3" fillId="0" borderId="0" xfId="2" applyNumberFormat="1" applyFont="1" applyFill="1" applyBorder="1" applyAlignment="1">
      <alignment horizontal="left"/>
    </xf>
    <xf numFmtId="37" fontId="3" fillId="0" borderId="0" xfId="2" quotePrefix="1" applyNumberFormat="1" applyFont="1" applyFill="1" applyBorder="1" applyAlignment="1">
      <alignment horizontal="left"/>
    </xf>
    <xf numFmtId="165" fontId="3" fillId="0" borderId="0" xfId="2" applyNumberFormat="1" applyFont="1" applyFill="1" applyAlignment="1">
      <alignment horizontal="right"/>
    </xf>
    <xf numFmtId="165" fontId="3" fillId="0" borderId="2" xfId="0" applyNumberFormat="1" applyFont="1" applyFill="1" applyBorder="1" applyAlignment="1">
      <alignment horizontal="right"/>
    </xf>
    <xf numFmtId="165" fontId="3" fillId="0" borderId="4" xfId="0" applyNumberFormat="1" applyFont="1" applyBorder="1" applyAlignment="1">
      <alignment horizontal="right"/>
    </xf>
    <xf numFmtId="165" fontId="10" fillId="0" borderId="0" xfId="0" applyNumberFormat="1" applyFont="1" applyAlignment="1">
      <alignment horizontal="right"/>
    </xf>
    <xf numFmtId="170" fontId="3" fillId="0" borderId="0" xfId="2" applyNumberFormat="1" applyFont="1" applyFill="1" applyBorder="1"/>
    <xf numFmtId="165" fontId="3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left"/>
    </xf>
    <xf numFmtId="43" fontId="8" fillId="0" borderId="0" xfId="1" applyFont="1" applyFill="1" applyAlignment="1">
      <alignment horizontal="justify" vertical="top" wrapText="1"/>
    </xf>
    <xf numFmtId="165" fontId="3" fillId="0" borderId="0" xfId="1" applyNumberFormat="1" applyFont="1" applyBorder="1" applyAlignment="1">
      <alignment horizontal="right"/>
    </xf>
    <xf numFmtId="165" fontId="3" fillId="0" borderId="2" xfId="1" applyNumberFormat="1" applyFont="1" applyBorder="1" applyAlignment="1">
      <alignment horizontal="right"/>
    </xf>
    <xf numFmtId="165" fontId="3" fillId="0" borderId="5" xfId="0" applyNumberFormat="1" applyFont="1" applyBorder="1" applyAlignment="1">
      <alignment horizontal="right"/>
    </xf>
    <xf numFmtId="9" fontId="3" fillId="0" borderId="0" xfId="5" applyNumberFormat="1" applyFont="1" applyFill="1" applyBorder="1" applyAlignment="1">
      <alignment horizontal="right"/>
    </xf>
    <xf numFmtId="0" fontId="8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vertical="top" wrapText="1"/>
    </xf>
    <xf numFmtId="165" fontId="3" fillId="0" borderId="0" xfId="0" applyNumberFormat="1" applyFont="1" applyBorder="1" applyAlignment="1">
      <alignment horizontal="right"/>
    </xf>
    <xf numFmtId="3" fontId="3" fillId="0" borderId="0" xfId="2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justify" vertical="top" wrapText="1"/>
    </xf>
  </cellXfs>
  <cellStyles count="6">
    <cellStyle name="Comma 4" xfId="3"/>
    <cellStyle name="Millares" xfId="1" builtinId="3"/>
    <cellStyle name="Normal" xfId="0" builtinId="0"/>
    <cellStyle name="Normal 2" xfId="4"/>
    <cellStyle name="Normal_Bal, Utl, Fluj y anex" xfId="2"/>
    <cellStyle name="Percent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64</xdr:row>
      <xdr:rowOff>134936</xdr:rowOff>
    </xdr:from>
    <xdr:to>
      <xdr:col>11</xdr:col>
      <xdr:colOff>171450</xdr:colOff>
      <xdr:row>72</xdr:row>
      <xdr:rowOff>153986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21874"/>
          <a:ext cx="5965825" cy="128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119081</xdr:rowOff>
    </xdr:from>
    <xdr:to>
      <xdr:col>9</xdr:col>
      <xdr:colOff>704850</xdr:colOff>
      <xdr:row>62</xdr:row>
      <xdr:rowOff>163531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39269"/>
          <a:ext cx="595947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v717archsrvg/plani/Documents%20and%20Settings/jacanal/Desktop/MTB/SERVICREDIT/ENERO%202006/RECIBIDOS/ESTADO%20DE%20RESULTADO%20CCS%20agos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v717archsrvg/plani/Documents%20and%20Settings/jacanal/Desktop/MTB/SERVICREDIT/ENERO%202006/RECIBIDOS/Estado%20de%20resultados%20octubre%20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ual"/>
      <sheetName val="Ago_Acum"/>
    </sheetNames>
    <sheetDataSet>
      <sheetData sheetId="0" refreshError="1"/>
      <sheetData sheetId="1" refreshError="1">
        <row r="2">
          <cell r="B2" t="str">
            <v>CORPORACION DE CREDITO Y SERVICIOS</v>
          </cell>
        </row>
        <row r="3">
          <cell r="B3" t="str">
            <v>ESTADO DE RESULTADOS</v>
          </cell>
        </row>
        <row r="4">
          <cell r="B4" t="str">
            <v>DEL 01/01/05 AL 31/08/05</v>
          </cell>
        </row>
        <row r="5">
          <cell r="B5" t="str">
            <v>(U.S. DOLARES)</v>
          </cell>
        </row>
        <row r="9">
          <cell r="B9" t="str">
            <v>PRODUCTOS DE OPERACION</v>
          </cell>
          <cell r="F9">
            <v>2438627.54</v>
          </cell>
        </row>
        <row r="10">
          <cell r="B10" t="str">
            <v>FINANCIAMIENTO TARJETA HABIENTES</v>
          </cell>
          <cell r="D10">
            <v>1775556.14</v>
          </cell>
        </row>
        <row r="11">
          <cell r="B11" t="str">
            <v>FINANCIAMIENTO DOCUMENTOS A PLAZOS</v>
          </cell>
          <cell r="D11">
            <v>437766.46</v>
          </cell>
        </row>
        <row r="12">
          <cell r="B12" t="str">
            <v>COMISION ADMINISTRACION DE CARTERAS</v>
          </cell>
          <cell r="D12">
            <v>172108.05</v>
          </cell>
        </row>
        <row r="13">
          <cell r="B13" t="str">
            <v>CARGOS POR MANEJO DE CUENTAS</v>
          </cell>
          <cell r="D13">
            <v>22672.77</v>
          </cell>
        </row>
        <row r="14">
          <cell r="B14" t="str">
            <v>INTERESES POR DEPOSITOS</v>
          </cell>
          <cell r="D14">
            <v>1970.85</v>
          </cell>
        </row>
        <row r="15">
          <cell r="B15" t="str">
            <v>OTROS PRODUCTOS</v>
          </cell>
          <cell r="D15">
            <v>28553.27</v>
          </cell>
        </row>
        <row r="20">
          <cell r="B20" t="str">
            <v>COSTOS Y GASTOS DE OPERACION</v>
          </cell>
          <cell r="F20">
            <v>2394175.9699999997</v>
          </cell>
        </row>
        <row r="21">
          <cell r="B21" t="str">
            <v>GASTOS</v>
          </cell>
          <cell r="D21">
            <v>1744870.47</v>
          </cell>
        </row>
        <row r="22">
          <cell r="B22" t="str">
            <v>GASTOS FINANCIEROS</v>
          </cell>
          <cell r="D22">
            <v>649305.5</v>
          </cell>
        </row>
        <row r="28">
          <cell r="B28" t="str">
            <v>RESERVA LEGAL 10%</v>
          </cell>
        </row>
        <row r="30">
          <cell r="B30" t="str">
            <v>UTILIDAD DESPUES DE RESERVA</v>
          </cell>
        </row>
        <row r="32">
          <cell r="B32" t="str">
            <v>IMPUESTO SOBRE LA RENTA 25%</v>
          </cell>
        </row>
        <row r="36">
          <cell r="B36" t="str">
            <v>UTILIDAD DEL EJERCICIO (A.I.R.)</v>
          </cell>
          <cell r="F36">
            <v>44451.570000000298</v>
          </cell>
        </row>
        <row r="42">
          <cell r="A42" t="str">
            <v>JUAN PABLO MEZA</v>
          </cell>
          <cell r="C42" t="str">
            <v>GUILLERMO ANTONIO CARIAS G.</v>
          </cell>
          <cell r="E42" t="str">
            <v>IVAN MANUEL JEREZ</v>
          </cell>
          <cell r="G42" t="str">
            <v>LOPEZ SALGADO Y CIA.</v>
          </cell>
        </row>
        <row r="43">
          <cell r="A43" t="str">
            <v>APODERADO GENERAL</v>
          </cell>
          <cell r="C43" t="str">
            <v>GERENTE DE ADMINISTRATIVO</v>
          </cell>
          <cell r="E43" t="str">
            <v>CONTADOR</v>
          </cell>
          <cell r="G43" t="str">
            <v>AUDITOR EXTERNO</v>
          </cell>
        </row>
        <row r="44">
          <cell r="A44" t="str">
            <v>ADMINISTRATIVO</v>
          </cell>
          <cell r="C44" t="str">
            <v>Y FINANCIERO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ual"/>
      <sheetName val="Acumulado"/>
    </sheetNames>
    <sheetDataSet>
      <sheetData sheetId="0" refreshError="1"/>
      <sheetData sheetId="1" refreshError="1">
        <row r="2">
          <cell r="B2" t="str">
            <v>CORPORACION DE CREDITO Y SERVICIOS</v>
          </cell>
        </row>
        <row r="3">
          <cell r="B3" t="str">
            <v>ESTADO DE RESULTADOS</v>
          </cell>
        </row>
        <row r="4">
          <cell r="B4" t="str">
            <v>DEL 01/01/05 AL 31/10/05</v>
          </cell>
        </row>
        <row r="5">
          <cell r="B5" t="str">
            <v>(U.S. DOLARES)</v>
          </cell>
        </row>
        <row r="9">
          <cell r="B9" t="str">
            <v>PRODUCTOS DE OPERACION</v>
          </cell>
          <cell r="F9">
            <v>3041706.9699999997</v>
          </cell>
        </row>
        <row r="10">
          <cell r="B10" t="str">
            <v>FINANCIAMIENTO TARJETA HABIENTES</v>
          </cell>
          <cell r="D10">
            <v>2242621.4399999999</v>
          </cell>
        </row>
        <row r="11">
          <cell r="B11" t="str">
            <v>FINANCIAMIENTO DOCUMENTOS A PLAZOS</v>
          </cell>
          <cell r="D11">
            <v>520498.58</v>
          </cell>
        </row>
        <row r="12">
          <cell r="B12" t="str">
            <v>COMISION ADMINISTRACION DE CARTERAS</v>
          </cell>
          <cell r="D12">
            <v>216934.65</v>
          </cell>
        </row>
        <row r="13">
          <cell r="B13" t="str">
            <v>CARGOS POR MANEJO DE CUENTAS</v>
          </cell>
          <cell r="D13">
            <v>28303.19</v>
          </cell>
        </row>
        <row r="14">
          <cell r="B14" t="str">
            <v>INTERESES POR DEPOSITOS</v>
          </cell>
          <cell r="D14">
            <v>2626.31</v>
          </cell>
        </row>
        <row r="15">
          <cell r="B15" t="str">
            <v>OTROS PRODUCTOS</v>
          </cell>
          <cell r="D15">
            <v>30722.799999999999</v>
          </cell>
        </row>
        <row r="20">
          <cell r="B20" t="str">
            <v>COSTOS Y GASTOS DE OPERACION</v>
          </cell>
          <cell r="F20">
            <v>2967585.34</v>
          </cell>
        </row>
        <row r="21">
          <cell r="B21" t="str">
            <v>GASTOS</v>
          </cell>
          <cell r="D21">
            <v>2166317.87</v>
          </cell>
        </row>
        <row r="22">
          <cell r="B22" t="str">
            <v>GASTOS FINANCIEROS</v>
          </cell>
          <cell r="D22">
            <v>801267.47</v>
          </cell>
        </row>
        <row r="28">
          <cell r="B28" t="str">
            <v>RESERVA LEGAL 10%</v>
          </cell>
        </row>
        <row r="30">
          <cell r="B30" t="str">
            <v>UTILIDAD DESPUES DE RESERVA</v>
          </cell>
        </row>
        <row r="32">
          <cell r="B32" t="str">
            <v>IMPUESTO SOBRE LA RENTA 25%</v>
          </cell>
        </row>
        <row r="36">
          <cell r="B36" t="str">
            <v>UTILIDAD DEL EJERCICIO (A.I.R.)</v>
          </cell>
          <cell r="F36">
            <v>74121.629999999888</v>
          </cell>
        </row>
        <row r="42">
          <cell r="A42" t="str">
            <v>JUAN PABLO MEZA</v>
          </cell>
          <cell r="C42" t="str">
            <v>GUILLERMO ANTONIO CARIAS G.</v>
          </cell>
          <cell r="E42" t="str">
            <v>IVAN MANUEL JEREZ</v>
          </cell>
          <cell r="G42" t="str">
            <v>LOPEZ SALGADO Y CIA.</v>
          </cell>
        </row>
        <row r="43">
          <cell r="A43" t="str">
            <v>APODERADO GENERAL</v>
          </cell>
          <cell r="C43" t="str">
            <v>GERENTE DE ADMINISTRATIVO</v>
          </cell>
          <cell r="E43" t="str">
            <v>CONTADOR</v>
          </cell>
          <cell r="G43" t="str">
            <v>AUDITOR EXTERNO</v>
          </cell>
        </row>
        <row r="44">
          <cell r="A44" t="str">
            <v>ADMINISTRATIVO</v>
          </cell>
          <cell r="C44" t="str">
            <v>Y FINANCIERO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1"/>
  <sheetViews>
    <sheetView showGridLines="0" tabSelected="1" topLeftCell="A43" zoomScale="80" zoomScaleNormal="80" workbookViewId="0">
      <selection sqref="A1:L73"/>
    </sheetView>
  </sheetViews>
  <sheetFormatPr baseColWidth="10" defaultColWidth="10.7265625" defaultRowHeight="12.75" customHeight="1"/>
  <cols>
    <col min="1" max="1" width="2.81640625" style="5" customWidth="1"/>
    <col min="2" max="2" width="1.54296875" style="5" customWidth="1"/>
    <col min="3" max="3" width="2" style="5" customWidth="1"/>
    <col min="4" max="4" width="1.7265625" style="5" customWidth="1"/>
    <col min="5" max="5" width="1.453125" style="5" customWidth="1"/>
    <col min="6" max="6" width="1.7265625" style="5" customWidth="1"/>
    <col min="7" max="7" width="1.453125" style="5" customWidth="1"/>
    <col min="8" max="8" width="56.26953125" style="5" customWidth="1"/>
    <col min="9" max="9" width="1.1796875" style="5" hidden="1" customWidth="1"/>
    <col min="10" max="10" width="2.26953125" style="10" customWidth="1"/>
    <col min="11" max="11" width="11.54296875" style="2" customWidth="1"/>
    <col min="12" max="12" width="4.453125" style="2" customWidth="1"/>
    <col min="13" max="13" width="18.26953125" style="5" hidden="1" customWidth="1"/>
    <col min="14" max="14" width="15.26953125" style="5" customWidth="1"/>
    <col min="15" max="15" width="15.7265625" style="5" customWidth="1"/>
    <col min="16" max="16" width="17.54296875" style="5" customWidth="1"/>
    <col min="17" max="17" width="11.54296875" style="5" customWidth="1"/>
    <col min="18" max="16384" width="10.7265625" style="5"/>
  </cols>
  <sheetData>
    <row r="1" spans="1:26" ht="19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3"/>
      <c r="O1" s="4">
        <v>1</v>
      </c>
      <c r="P1" s="3"/>
      <c r="R1" s="6"/>
      <c r="S1" s="6"/>
      <c r="T1" s="7"/>
      <c r="U1" s="6"/>
      <c r="V1" s="6"/>
      <c r="W1" s="6"/>
      <c r="X1" s="6"/>
      <c r="Y1" s="6"/>
      <c r="Z1" s="6"/>
    </row>
    <row r="2" spans="1:26" ht="13.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3"/>
      <c r="O2" s="4">
        <v>1000</v>
      </c>
      <c r="P2" s="3"/>
      <c r="R2" s="6"/>
      <c r="S2" s="6"/>
      <c r="T2" s="7"/>
      <c r="U2" s="6"/>
      <c r="V2" s="6"/>
      <c r="W2" s="6"/>
      <c r="X2" s="6"/>
      <c r="Y2" s="6"/>
      <c r="Z2" s="6"/>
    </row>
    <row r="3" spans="1:26" ht="1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3"/>
      <c r="P3" s="3"/>
      <c r="R3" s="6"/>
      <c r="S3" s="6"/>
      <c r="T3" s="7"/>
      <c r="U3" s="6"/>
      <c r="V3" s="6"/>
      <c r="W3" s="6"/>
      <c r="X3" s="6"/>
      <c r="Y3" s="6"/>
      <c r="Z3" s="6"/>
    </row>
    <row r="4" spans="1:26" ht="26">
      <c r="A4" s="8" t="s">
        <v>80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26" ht="12.5">
      <c r="A5" s="9" t="s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26" ht="12.75" customHeight="1" thickBot="1"/>
    <row r="7" spans="1:26" ht="12.75" customHeight="1" thickTop="1">
      <c r="A7" s="11"/>
      <c r="B7" s="11"/>
      <c r="C7" s="11"/>
      <c r="D7" s="11"/>
      <c r="E7" s="11"/>
      <c r="F7" s="11"/>
      <c r="G7" s="11"/>
      <c r="H7" s="11"/>
      <c r="I7" s="11"/>
      <c r="J7" s="12"/>
      <c r="K7" s="13"/>
      <c r="L7" s="13"/>
    </row>
    <row r="8" spans="1:26" ht="12.75" customHeight="1">
      <c r="A8" s="14" t="s">
        <v>4</v>
      </c>
      <c r="J8" s="15"/>
      <c r="K8" s="16">
        <v>2020</v>
      </c>
      <c r="L8" s="17"/>
      <c r="M8" s="16" t="s">
        <v>5</v>
      </c>
    </row>
    <row r="9" spans="1:26" ht="12.75" customHeight="1">
      <c r="A9" s="14"/>
      <c r="J9" s="15"/>
      <c r="K9" s="18"/>
      <c r="L9" s="17"/>
    </row>
    <row r="10" spans="1:26" ht="12.75" customHeight="1">
      <c r="A10" s="3" t="s">
        <v>6</v>
      </c>
      <c r="H10" s="14"/>
      <c r="I10" s="14"/>
      <c r="J10" s="15"/>
      <c r="K10" s="19">
        <f>SUM(K11:K16)</f>
        <v>1905887.5999999999</v>
      </c>
    </row>
    <row r="11" spans="1:26" ht="12.5">
      <c r="B11" s="5" t="s">
        <v>7</v>
      </c>
      <c r="K11" s="20">
        <v>363932.2</v>
      </c>
      <c r="L11" s="7"/>
      <c r="M11" s="21" t="e">
        <f>+K11-#REF!</f>
        <v>#REF!</v>
      </c>
      <c r="O11" s="22"/>
    </row>
    <row r="12" spans="1:26" ht="12.5" hidden="1">
      <c r="B12" s="23" t="s">
        <v>8</v>
      </c>
      <c r="K12" s="20">
        <v>0</v>
      </c>
      <c r="L12" s="7"/>
      <c r="M12" s="21" t="e">
        <f>+K12-#REF!</f>
        <v>#REF!</v>
      </c>
      <c r="O12" s="22"/>
    </row>
    <row r="13" spans="1:26" ht="12.5">
      <c r="B13" s="23" t="s">
        <v>9</v>
      </c>
      <c r="K13" s="20">
        <v>202547.20000000001</v>
      </c>
      <c r="L13" s="7"/>
      <c r="M13" s="21" t="e">
        <f>+K13-#REF!</f>
        <v>#REF!</v>
      </c>
      <c r="O13" s="22"/>
    </row>
    <row r="14" spans="1:26" ht="15.75" customHeight="1">
      <c r="B14" s="5" t="s">
        <v>10</v>
      </c>
      <c r="K14" s="20">
        <v>1337284</v>
      </c>
      <c r="L14" s="7"/>
      <c r="M14" s="21" t="e">
        <f>+K14-#REF!</f>
        <v>#REF!</v>
      </c>
      <c r="O14" s="22"/>
    </row>
    <row r="15" spans="1:26" ht="14.25" customHeight="1">
      <c r="B15" s="5" t="s">
        <v>11</v>
      </c>
      <c r="K15" s="20">
        <v>1353.5</v>
      </c>
      <c r="L15" s="7"/>
      <c r="M15" s="21" t="e">
        <f>+K15-#REF!</f>
        <v>#REF!</v>
      </c>
      <c r="N15" s="21"/>
      <c r="O15" s="22"/>
    </row>
    <row r="16" spans="1:26" ht="12.75" customHeight="1">
      <c r="B16" s="5" t="s">
        <v>12</v>
      </c>
      <c r="K16" s="19">
        <v>770.7</v>
      </c>
      <c r="L16" s="7"/>
      <c r="M16" s="21" t="e">
        <f>+K16-#REF!</f>
        <v>#REF!</v>
      </c>
      <c r="N16" s="21"/>
      <c r="O16" s="22"/>
    </row>
    <row r="17" spans="1:15" ht="13">
      <c r="A17" s="3"/>
      <c r="K17" s="24"/>
      <c r="L17" s="7"/>
      <c r="M17" s="21" t="e">
        <f>+K17-#REF!</f>
        <v>#REF!</v>
      </c>
      <c r="N17" s="21"/>
      <c r="O17" s="22"/>
    </row>
    <row r="18" spans="1:15" ht="12.75" customHeight="1">
      <c r="K18" s="21"/>
      <c r="L18" s="7"/>
      <c r="M18" s="21"/>
      <c r="N18" s="21"/>
    </row>
    <row r="19" spans="1:15" ht="12.75" customHeight="1">
      <c r="A19" s="3" t="s">
        <v>13</v>
      </c>
      <c r="K19" s="25">
        <f>SUM($K$20:$K$22)</f>
        <v>42344.9</v>
      </c>
      <c r="L19" s="7"/>
      <c r="M19" s="21"/>
      <c r="N19" s="21"/>
    </row>
    <row r="20" spans="1:15" ht="12.75" customHeight="1">
      <c r="B20" s="5" t="s">
        <v>14</v>
      </c>
      <c r="K20" s="26">
        <v>1903</v>
      </c>
      <c r="L20" s="7"/>
      <c r="M20" s="21" t="e">
        <f>+K20-#REF!</f>
        <v>#REF!</v>
      </c>
      <c r="N20" s="21"/>
    </row>
    <row r="21" spans="1:15" ht="12.75" customHeight="1">
      <c r="B21" s="5" t="s">
        <v>15</v>
      </c>
      <c r="K21" s="26">
        <v>3916</v>
      </c>
      <c r="L21" s="7"/>
      <c r="M21" s="21" t="e">
        <f>+K21-#REF!</f>
        <v>#REF!</v>
      </c>
      <c r="N21" s="21"/>
    </row>
    <row r="22" spans="1:15" ht="12.75" customHeight="1">
      <c r="B22" s="5" t="s">
        <v>16</v>
      </c>
      <c r="K22" s="25">
        <v>36525.9</v>
      </c>
      <c r="L22" s="7"/>
      <c r="M22" s="21" t="e">
        <f>+K22-#REF!</f>
        <v>#REF!</v>
      </c>
      <c r="N22" s="21"/>
    </row>
    <row r="23" spans="1:15" ht="12.75" customHeight="1">
      <c r="K23" s="24"/>
      <c r="L23" s="7"/>
      <c r="M23" s="21" t="e">
        <f>+K23-#REF!</f>
        <v>#REF!</v>
      </c>
      <c r="N23" s="21"/>
    </row>
    <row r="24" spans="1:15" ht="12.75" customHeight="1">
      <c r="A24" s="3" t="s">
        <v>17</v>
      </c>
      <c r="K24" s="26"/>
      <c r="L24" s="7"/>
      <c r="M24" s="21"/>
      <c r="N24" s="21"/>
    </row>
    <row r="25" spans="1:15" ht="12.75" customHeight="1">
      <c r="B25" s="5" t="s">
        <v>18</v>
      </c>
      <c r="K25" s="21"/>
      <c r="L25" s="7"/>
      <c r="M25" s="21"/>
      <c r="N25" s="21"/>
    </row>
    <row r="26" spans="1:15" ht="12.75" customHeight="1">
      <c r="B26" s="5" t="s">
        <v>19</v>
      </c>
      <c r="K26" s="25">
        <v>32310.3</v>
      </c>
      <c r="L26" s="7"/>
      <c r="M26" s="21" t="e">
        <f>+K26-#REF!</f>
        <v>#REF!</v>
      </c>
      <c r="N26" s="21"/>
    </row>
    <row r="27" spans="1:15" ht="12.75" hidden="1" customHeight="1">
      <c r="K27" s="21"/>
      <c r="L27" s="7"/>
      <c r="M27" s="21"/>
      <c r="N27" s="21"/>
    </row>
    <row r="28" spans="1:15" ht="12.75" hidden="1" customHeight="1">
      <c r="A28" s="27" t="s">
        <v>20</v>
      </c>
      <c r="K28" s="25">
        <v>0</v>
      </c>
      <c r="L28" s="7"/>
      <c r="M28" s="21" t="e">
        <f>+K28-#REF!</f>
        <v>#REF!</v>
      </c>
      <c r="N28" s="21"/>
    </row>
    <row r="29" spans="1:15" ht="12.75" hidden="1" customHeight="1">
      <c r="A29" s="27"/>
      <c r="K29" s="24"/>
      <c r="L29" s="7"/>
      <c r="M29" s="21"/>
      <c r="N29" s="21"/>
    </row>
    <row r="30" spans="1:15" ht="18.75" customHeight="1" thickBot="1">
      <c r="A30" s="3" t="s">
        <v>21</v>
      </c>
      <c r="K30" s="28">
        <f>K10+K19+K26</f>
        <v>1980542.7999999998</v>
      </c>
      <c r="L30" s="7"/>
      <c r="M30" s="21" t="e">
        <f>+K30-#REF!</f>
        <v>#REF!</v>
      </c>
      <c r="N30" s="21"/>
    </row>
    <row r="31" spans="1:15" ht="12.75" customHeight="1" thickTop="1">
      <c r="A31" s="3"/>
      <c r="K31" s="21"/>
      <c r="L31" s="7"/>
      <c r="M31" s="21"/>
      <c r="N31" s="21"/>
    </row>
    <row r="32" spans="1:15" ht="12.75" customHeight="1">
      <c r="A32" s="14" t="s">
        <v>22</v>
      </c>
      <c r="K32" s="29"/>
      <c r="L32" s="7"/>
      <c r="M32" s="21"/>
      <c r="N32" s="21"/>
    </row>
    <row r="33" spans="1:14" ht="12.75" customHeight="1">
      <c r="A33" s="3" t="s">
        <v>23</v>
      </c>
      <c r="K33" s="30">
        <f>SUM($K$34:$K$39)</f>
        <v>1677685.5</v>
      </c>
      <c r="L33" s="7"/>
      <c r="M33" s="21"/>
      <c r="N33" s="21"/>
    </row>
    <row r="34" spans="1:14" ht="12.75" customHeight="1">
      <c r="A34" s="31" t="s">
        <v>24</v>
      </c>
      <c r="K34" s="20">
        <v>1440121.3</v>
      </c>
      <c r="L34" s="7"/>
      <c r="M34" s="21" t="e">
        <f>+K34-#REF!</f>
        <v>#REF!</v>
      </c>
      <c r="N34" s="21"/>
    </row>
    <row r="35" spans="1:14" ht="13.5" customHeight="1">
      <c r="A35" s="31" t="s">
        <v>25</v>
      </c>
      <c r="K35" s="32">
        <v>112.7</v>
      </c>
      <c r="L35" s="7"/>
      <c r="M35" s="21" t="e">
        <f>+K35-#REF!</f>
        <v>#REF!</v>
      </c>
      <c r="N35" s="21"/>
    </row>
    <row r="36" spans="1:14" ht="12.75" customHeight="1">
      <c r="A36" s="31" t="s">
        <v>26</v>
      </c>
      <c r="K36" s="32">
        <v>134823.1</v>
      </c>
      <c r="L36" s="7"/>
      <c r="M36" s="21" t="e">
        <f>+K36-#REF!</f>
        <v>#REF!</v>
      </c>
      <c r="N36" s="21"/>
    </row>
    <row r="37" spans="1:14" ht="12.75" customHeight="1">
      <c r="A37" s="31" t="s">
        <v>27</v>
      </c>
      <c r="K37" s="32">
        <v>95063</v>
      </c>
      <c r="L37" s="7"/>
      <c r="M37" s="21" t="e">
        <f>+K37-#REF!</f>
        <v>#REF!</v>
      </c>
      <c r="N37" s="21"/>
    </row>
    <row r="38" spans="1:14" ht="12.75" customHeight="1">
      <c r="A38" s="31" t="s">
        <v>28</v>
      </c>
      <c r="K38" s="32">
        <v>1193.7</v>
      </c>
      <c r="L38" s="7"/>
      <c r="M38" s="21" t="e">
        <f>+K38-#REF!</f>
        <v>#REF!</v>
      </c>
      <c r="N38" s="21"/>
    </row>
    <row r="39" spans="1:14" ht="12.75" customHeight="1">
      <c r="A39" s="33" t="s">
        <v>29</v>
      </c>
      <c r="K39" s="34">
        <v>6371.7</v>
      </c>
      <c r="L39" s="7"/>
      <c r="M39" s="21" t="e">
        <f>+K39-#REF!</f>
        <v>#REF!</v>
      </c>
      <c r="N39" s="21"/>
    </row>
    <row r="40" spans="1:14" ht="12.75" customHeight="1">
      <c r="K40" s="35"/>
      <c r="L40" s="7"/>
      <c r="M40" s="21" t="e">
        <f>+K40-#REF!</f>
        <v>#REF!</v>
      </c>
      <c r="N40" s="21"/>
    </row>
    <row r="41" spans="1:14" ht="12.75" customHeight="1">
      <c r="A41" s="36" t="s">
        <v>30</v>
      </c>
      <c r="K41" s="25">
        <f>SUM($K$42:$K$44)</f>
        <v>45791.8</v>
      </c>
      <c r="L41" s="7"/>
      <c r="M41" s="21"/>
      <c r="N41" s="21"/>
    </row>
    <row r="42" spans="1:14" ht="12.75" customHeight="1">
      <c r="A42" s="37" t="s">
        <v>31</v>
      </c>
      <c r="K42" s="20">
        <v>28667.3</v>
      </c>
      <c r="L42" s="7"/>
      <c r="M42" s="21" t="e">
        <f>+K42-#REF!</f>
        <v>#REF!</v>
      </c>
      <c r="N42" s="21"/>
    </row>
    <row r="43" spans="1:14" ht="12.75" customHeight="1">
      <c r="A43" s="37" t="s">
        <v>32</v>
      </c>
      <c r="K43" s="20">
        <v>11949</v>
      </c>
      <c r="L43" s="7"/>
      <c r="M43" s="21" t="e">
        <f>+K43-#REF!</f>
        <v>#REF!</v>
      </c>
      <c r="N43" s="21"/>
    </row>
    <row r="44" spans="1:14" ht="12.75" customHeight="1">
      <c r="A44" s="37" t="s">
        <v>33</v>
      </c>
      <c r="K44" s="19">
        <v>5175.5</v>
      </c>
      <c r="L44" s="7"/>
      <c r="M44" s="21" t="e">
        <f>+K44-#REF!</f>
        <v>#REF!</v>
      </c>
      <c r="N44" s="21"/>
    </row>
    <row r="45" spans="1:14" ht="12.75" customHeight="1">
      <c r="A45" s="37"/>
      <c r="K45" s="24"/>
      <c r="L45" s="7"/>
      <c r="M45" s="21" t="e">
        <f>+K45-#REF!</f>
        <v>#REF!</v>
      </c>
      <c r="N45" s="21"/>
    </row>
    <row r="46" spans="1:14" ht="12.75" customHeight="1">
      <c r="A46" s="36" t="s">
        <v>34</v>
      </c>
      <c r="K46" s="25">
        <f>SUM($K$47:$K$49)</f>
        <v>12097</v>
      </c>
      <c r="L46" s="7"/>
      <c r="M46" s="21"/>
      <c r="N46" s="21"/>
    </row>
    <row r="47" spans="1:14" ht="12.75" customHeight="1">
      <c r="A47" s="37" t="s">
        <v>35</v>
      </c>
      <c r="K47" s="20">
        <v>4731.3</v>
      </c>
      <c r="L47" s="7"/>
      <c r="M47" s="21" t="e">
        <f>+K47-#REF!</f>
        <v>#REF!</v>
      </c>
      <c r="N47" s="21"/>
    </row>
    <row r="48" spans="1:14" ht="12.75" customHeight="1">
      <c r="A48" s="37" t="s">
        <v>36</v>
      </c>
      <c r="K48" s="20">
        <v>4234.2</v>
      </c>
      <c r="L48" s="7"/>
      <c r="M48" s="21" t="e">
        <f>+K48-#REF!</f>
        <v>#REF!</v>
      </c>
      <c r="N48" s="21"/>
    </row>
    <row r="49" spans="1:17" ht="12.75" customHeight="1">
      <c r="A49" s="37" t="s">
        <v>37</v>
      </c>
      <c r="K49" s="19">
        <v>3131.5</v>
      </c>
      <c r="L49" s="7"/>
      <c r="M49" s="21" t="e">
        <f>+K49-#REF!</f>
        <v>#REF!</v>
      </c>
      <c r="N49" s="21"/>
    </row>
    <row r="50" spans="1:17" ht="12.75" customHeight="1">
      <c r="A50" s="37"/>
      <c r="K50" s="24"/>
      <c r="L50" s="7"/>
      <c r="M50" s="21" t="e">
        <f>+K50-#REF!</f>
        <v>#REF!</v>
      </c>
      <c r="N50" s="21"/>
    </row>
    <row r="51" spans="1:17" ht="2.25" customHeight="1">
      <c r="A51" s="36"/>
      <c r="K51" s="24"/>
      <c r="L51" s="7"/>
      <c r="M51" s="21"/>
      <c r="N51" s="21"/>
    </row>
    <row r="52" spans="1:17" ht="12.75" customHeight="1">
      <c r="A52" s="3" t="s">
        <v>38</v>
      </c>
      <c r="K52" s="25">
        <f>K33+K41+K46</f>
        <v>1735574.3</v>
      </c>
      <c r="L52" s="7"/>
      <c r="M52" s="21" t="e">
        <f>+K52-#REF!</f>
        <v>#REF!</v>
      </c>
      <c r="N52" s="21"/>
      <c r="P52" s="38"/>
      <c r="Q52" s="39"/>
    </row>
    <row r="53" spans="1:17" ht="12.75" customHeight="1">
      <c r="A53" s="37"/>
      <c r="K53" s="21"/>
      <c r="L53" s="7"/>
      <c r="M53" s="21"/>
      <c r="N53" s="21"/>
    </row>
    <row r="54" spans="1:17" ht="12.75" customHeight="1">
      <c r="A54" s="36" t="s">
        <v>39</v>
      </c>
      <c r="K54" s="25">
        <v>25635.9</v>
      </c>
      <c r="L54" s="7"/>
      <c r="M54" s="21" t="e">
        <f>+K54-#REF!</f>
        <v>#REF!</v>
      </c>
      <c r="N54" s="21"/>
    </row>
    <row r="55" spans="1:17" ht="12.75" customHeight="1">
      <c r="A55" s="37"/>
      <c r="K55" s="26"/>
      <c r="L55" s="7"/>
      <c r="M55" s="21"/>
      <c r="N55" s="21"/>
    </row>
    <row r="56" spans="1:17" ht="12.75" customHeight="1">
      <c r="A56" s="3" t="s">
        <v>40</v>
      </c>
      <c r="K56" s="25">
        <f>SUM($K$57:$K$58)</f>
        <v>219332.6</v>
      </c>
      <c r="L56" s="7"/>
      <c r="M56" s="21"/>
      <c r="N56" s="21"/>
    </row>
    <row r="57" spans="1:17" ht="12.75" customHeight="1">
      <c r="B57" s="37" t="s">
        <v>41</v>
      </c>
      <c r="K57" s="20">
        <v>100077.6</v>
      </c>
      <c r="L57" s="7"/>
      <c r="M57" s="21" t="e">
        <f>+K57-#REF!</f>
        <v>#REF!</v>
      </c>
      <c r="N57" s="21"/>
    </row>
    <row r="58" spans="1:17" ht="12.5">
      <c r="B58" s="37" t="s">
        <v>42</v>
      </c>
      <c r="K58" s="19">
        <v>119255</v>
      </c>
      <c r="L58" s="7"/>
      <c r="M58" s="21" t="e">
        <f>+K58-#REF!</f>
        <v>#REF!</v>
      </c>
      <c r="N58" s="21"/>
      <c r="O58" s="39"/>
    </row>
    <row r="59" spans="1:17" ht="7.5" customHeight="1">
      <c r="A59" s="3"/>
      <c r="K59" s="24"/>
      <c r="L59" s="7"/>
      <c r="M59" s="21" t="e">
        <f>+K59-#REF!</f>
        <v>#REF!</v>
      </c>
      <c r="N59" s="21"/>
    </row>
    <row r="60" spans="1:17" ht="13.5" thickBot="1">
      <c r="A60" s="3" t="s">
        <v>43</v>
      </c>
      <c r="K60" s="28">
        <f>K52+K54+K56</f>
        <v>1980542.8</v>
      </c>
      <c r="L60" s="7"/>
      <c r="M60" s="21" t="e">
        <f>+K60-#REF!</f>
        <v>#REF!</v>
      </c>
      <c r="N60" s="21"/>
    </row>
    <row r="61" spans="1:17" ht="12.75" customHeight="1" thickTop="1">
      <c r="K61" s="40"/>
      <c r="M61" s="21"/>
      <c r="N61" s="21"/>
    </row>
    <row r="62" spans="1:17" ht="12.75" customHeight="1">
      <c r="K62" s="40"/>
      <c r="M62" s="21"/>
      <c r="N62" s="21"/>
    </row>
    <row r="63" spans="1:17" ht="12.75" customHeight="1">
      <c r="K63" s="40"/>
      <c r="M63" s="21"/>
      <c r="N63" s="21"/>
    </row>
    <row r="64" spans="1:17" ht="12.75" customHeight="1">
      <c r="K64" s="40"/>
      <c r="M64" s="21"/>
      <c r="N64" s="21"/>
    </row>
    <row r="65" spans="1:15" ht="12.75" customHeight="1">
      <c r="K65" s="40"/>
      <c r="M65" s="21"/>
      <c r="N65" s="21"/>
    </row>
    <row r="66" spans="1:15" ht="12.75" customHeight="1">
      <c r="K66" s="40"/>
      <c r="M66" s="21"/>
      <c r="N66" s="21"/>
    </row>
    <row r="68" spans="1:15" s="41" customFormat="1" ht="12.75" customHeight="1">
      <c r="A68" s="5"/>
      <c r="B68" s="5"/>
      <c r="C68" s="5"/>
      <c r="D68" s="5"/>
      <c r="E68" s="5"/>
      <c r="F68" s="5"/>
      <c r="G68" s="5"/>
      <c r="H68" s="5"/>
      <c r="I68" s="5"/>
      <c r="J68" s="10"/>
      <c r="K68" s="2"/>
      <c r="L68" s="2"/>
    </row>
    <row r="69" spans="1:15" s="6" customFormat="1" ht="12.75" customHeight="1">
      <c r="J69" s="54"/>
      <c r="K69" s="7"/>
      <c r="L69" s="7"/>
    </row>
    <row r="70" spans="1:15" s="6" customFormat="1" ht="12.75" customHeight="1">
      <c r="A70" s="5"/>
      <c r="B70" s="5"/>
      <c r="C70" s="5"/>
      <c r="D70" s="5"/>
      <c r="E70" s="5"/>
      <c r="F70" s="5"/>
      <c r="G70" s="5"/>
      <c r="H70" s="5"/>
      <c r="I70" s="5"/>
      <c r="J70" s="10"/>
      <c r="K70" s="2"/>
      <c r="L70" s="2"/>
    </row>
    <row r="71" spans="1:15" ht="12.75" customHeight="1">
      <c r="M71" s="6"/>
      <c r="N71" s="6"/>
      <c r="O71" s="6"/>
    </row>
  </sheetData>
  <pageMargins left="1.56" right="0.15748031496062992" top="0.78740157480314965" bottom="0.39370078740157483" header="0.78740157480314965" footer="0.78740157480314965"/>
  <pageSetup scale="96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9"/>
  <sheetViews>
    <sheetView showGridLines="0" tabSelected="1" topLeftCell="A48" zoomScale="80" zoomScaleNormal="80" zoomScaleSheetLayoutView="75" workbookViewId="0">
      <selection sqref="A1:L73"/>
    </sheetView>
  </sheetViews>
  <sheetFormatPr baseColWidth="10" defaultColWidth="10.7265625" defaultRowHeight="14.25" customHeight="1"/>
  <cols>
    <col min="1" max="1" width="5" style="5" customWidth="1"/>
    <col min="2" max="2" width="1.7265625" style="5" customWidth="1"/>
    <col min="3" max="3" width="1.453125" style="5" customWidth="1"/>
    <col min="4" max="4" width="1.81640625" style="5" customWidth="1"/>
    <col min="5" max="5" width="4.54296875" style="5" customWidth="1"/>
    <col min="6" max="6" width="3.453125" style="5" customWidth="1"/>
    <col min="7" max="7" width="12.453125" style="5" customWidth="1"/>
    <col min="8" max="8" width="43.1796875" style="5" customWidth="1"/>
    <col min="9" max="9" width="1.54296875" style="10" customWidth="1"/>
    <col min="10" max="10" width="10.1796875" style="47" bestFit="1" customWidth="1"/>
    <col min="11" max="11" width="3.26953125" style="48" customWidth="1"/>
    <col min="12" max="12" width="15.26953125" style="5" hidden="1" customWidth="1"/>
    <col min="13" max="13" width="2" style="5" customWidth="1"/>
    <col min="14" max="14" width="10.54296875" style="5" customWidth="1"/>
    <col min="15" max="15" width="10.7265625" style="5"/>
    <col min="16" max="16" width="12.54296875" style="5" customWidth="1"/>
    <col min="17" max="16384" width="10.7265625" style="5"/>
  </cols>
  <sheetData>
    <row r="1" spans="1:25" ht="17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O1" s="42"/>
      <c r="P1" s="43"/>
      <c r="Q1" s="6"/>
      <c r="R1" s="6"/>
      <c r="S1" s="7"/>
      <c r="T1" s="6"/>
      <c r="U1" s="6"/>
      <c r="V1" s="6"/>
      <c r="W1" s="6"/>
      <c r="X1" s="6"/>
      <c r="Y1" s="6"/>
    </row>
    <row r="2" spans="1:25" ht="17.2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3"/>
      <c r="O2" s="42"/>
      <c r="Q2" s="6"/>
      <c r="R2" s="6"/>
      <c r="S2" s="7"/>
      <c r="T2" s="6"/>
      <c r="U2" s="6"/>
      <c r="V2" s="6"/>
      <c r="W2" s="6"/>
      <c r="X2" s="6"/>
      <c r="Y2" s="6"/>
    </row>
    <row r="3" spans="1:25" ht="13">
      <c r="A3" s="1" t="s">
        <v>2</v>
      </c>
      <c r="B3" s="9"/>
      <c r="C3" s="9"/>
      <c r="D3" s="9"/>
      <c r="E3" s="9"/>
      <c r="F3" s="9"/>
      <c r="G3" s="9"/>
      <c r="H3" s="9"/>
      <c r="I3" s="9"/>
      <c r="J3" s="44"/>
      <c r="K3" s="45"/>
      <c r="L3" s="2"/>
      <c r="Q3" s="6"/>
      <c r="R3" s="6"/>
      <c r="S3" s="7"/>
      <c r="T3" s="6"/>
      <c r="U3" s="6"/>
      <c r="V3" s="6"/>
      <c r="W3" s="6"/>
      <c r="X3" s="6"/>
      <c r="Y3" s="6"/>
    </row>
    <row r="4" spans="1:25" ht="14.25" customHeight="1">
      <c r="A4" s="1" t="s">
        <v>79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25" ht="14.25" customHeight="1">
      <c r="A5" s="46" t="s">
        <v>44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25" ht="14.25" customHeight="1">
      <c r="A6" s="9" t="s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2"/>
    </row>
    <row r="7" spans="1:25" ht="11.25" customHeight="1" thickBot="1">
      <c r="A7" s="23"/>
    </row>
    <row r="8" spans="1:25" ht="14.25" customHeight="1" thickTop="1">
      <c r="A8" s="49"/>
      <c r="B8" s="11"/>
      <c r="C8" s="11"/>
      <c r="D8" s="11"/>
      <c r="E8" s="11"/>
      <c r="F8" s="11"/>
      <c r="G8" s="11"/>
      <c r="H8" s="11"/>
      <c r="I8" s="12"/>
      <c r="J8" s="50"/>
      <c r="K8" s="51"/>
    </row>
    <row r="9" spans="1:25" ht="14.25" customHeight="1">
      <c r="A9" s="6"/>
      <c r="B9" s="6"/>
      <c r="C9" s="6"/>
      <c r="D9" s="6"/>
      <c r="E9" s="6"/>
      <c r="F9" s="6"/>
      <c r="G9" s="6"/>
      <c r="H9" s="6"/>
      <c r="I9" s="15"/>
      <c r="J9" s="16">
        <v>2020</v>
      </c>
      <c r="K9" s="52"/>
      <c r="L9" s="16" t="s">
        <v>5</v>
      </c>
    </row>
    <row r="10" spans="1:25" ht="14.25" customHeight="1">
      <c r="A10" s="53" t="s">
        <v>45</v>
      </c>
      <c r="B10" s="6"/>
      <c r="C10" s="6"/>
      <c r="D10" s="6"/>
      <c r="E10" s="6"/>
      <c r="F10" s="6"/>
      <c r="G10" s="6"/>
      <c r="H10" s="6"/>
      <c r="I10" s="54"/>
      <c r="J10" s="55"/>
      <c r="K10" s="56"/>
    </row>
    <row r="11" spans="1:25" ht="14.25" customHeight="1">
      <c r="B11" s="57" t="s">
        <v>46</v>
      </c>
      <c r="C11" s="6"/>
      <c r="D11" s="6"/>
      <c r="E11" s="6"/>
      <c r="F11" s="6"/>
      <c r="G11" s="6"/>
      <c r="H11" s="6"/>
      <c r="I11" s="54"/>
      <c r="J11" s="58">
        <v>91562.5</v>
      </c>
      <c r="K11" s="59"/>
      <c r="L11" s="21" t="e">
        <f>+J11-#REF!</f>
        <v>#REF!</v>
      </c>
      <c r="N11" s="22"/>
      <c r="O11" s="39"/>
      <c r="P11" s="60"/>
    </row>
    <row r="12" spans="1:25" ht="14.25" customHeight="1">
      <c r="B12" s="61" t="s">
        <v>47</v>
      </c>
      <c r="C12" s="61"/>
      <c r="D12" s="61"/>
      <c r="E12" s="61"/>
      <c r="F12" s="61"/>
      <c r="G12" s="61"/>
      <c r="H12" s="61"/>
      <c r="I12" s="62"/>
      <c r="J12" s="58">
        <v>3843.7</v>
      </c>
      <c r="K12" s="59"/>
      <c r="L12" s="21" t="e">
        <f>+J12-#REF!</f>
        <v>#REF!</v>
      </c>
      <c r="N12" s="22"/>
      <c r="O12" s="39"/>
    </row>
    <row r="13" spans="1:25" ht="14.25" customHeight="1">
      <c r="B13" s="63" t="s">
        <v>48</v>
      </c>
      <c r="C13" s="61"/>
      <c r="D13" s="61"/>
      <c r="E13" s="61"/>
      <c r="F13" s="61"/>
      <c r="G13" s="61"/>
      <c r="H13" s="61"/>
      <c r="I13" s="62"/>
      <c r="J13" s="58">
        <v>6224.2</v>
      </c>
      <c r="K13" s="59"/>
      <c r="L13" s="21" t="e">
        <f>+J13-#REF!</f>
        <v>#REF!</v>
      </c>
      <c r="N13" s="22"/>
      <c r="O13" s="39"/>
    </row>
    <row r="14" spans="1:25" ht="14.25" hidden="1" customHeight="1">
      <c r="B14" s="61" t="s">
        <v>49</v>
      </c>
      <c r="C14" s="61"/>
      <c r="D14" s="61"/>
      <c r="E14" s="61"/>
      <c r="F14" s="61"/>
      <c r="G14" s="61"/>
      <c r="H14" s="61"/>
      <c r="I14" s="62"/>
      <c r="J14" s="58">
        <v>0</v>
      </c>
      <c r="K14" s="59"/>
      <c r="L14" s="21" t="e">
        <f>+J14-#REF!</f>
        <v>#REF!</v>
      </c>
      <c r="N14" s="64"/>
      <c r="O14" s="39"/>
    </row>
    <row r="15" spans="1:25" ht="14.25" customHeight="1">
      <c r="B15" s="65" t="s">
        <v>50</v>
      </c>
      <c r="C15" s="61"/>
      <c r="D15" s="61"/>
      <c r="E15" s="61"/>
      <c r="F15" s="61"/>
      <c r="G15" s="61"/>
      <c r="H15" s="61"/>
      <c r="I15" s="62"/>
      <c r="J15" s="58">
        <v>69.7</v>
      </c>
      <c r="K15" s="59"/>
      <c r="L15" s="21" t="e">
        <f>+J15-#REF!</f>
        <v>#REF!</v>
      </c>
      <c r="N15" s="22"/>
      <c r="O15" s="39"/>
    </row>
    <row r="16" spans="1:25" ht="14.25" customHeight="1">
      <c r="B16" s="57" t="s">
        <v>51</v>
      </c>
      <c r="C16" s="61"/>
      <c r="D16" s="61"/>
      <c r="E16" s="61"/>
      <c r="F16" s="61"/>
      <c r="G16" s="61"/>
      <c r="H16" s="61"/>
      <c r="I16" s="62"/>
      <c r="J16" s="58">
        <v>3509.4</v>
      </c>
      <c r="K16" s="59"/>
      <c r="L16" s="21" t="e">
        <f>+J16-#REF!</f>
        <v>#REF!</v>
      </c>
      <c r="N16" s="22"/>
      <c r="O16" s="39"/>
    </row>
    <row r="17" spans="1:15" ht="14.25" customHeight="1">
      <c r="B17" s="57" t="s">
        <v>52</v>
      </c>
      <c r="C17" s="61"/>
      <c r="D17" s="61"/>
      <c r="E17" s="61"/>
      <c r="F17" s="61"/>
      <c r="G17" s="61"/>
      <c r="H17" s="61"/>
      <c r="I17" s="62"/>
      <c r="J17" s="58">
        <v>203.5</v>
      </c>
      <c r="K17" s="59"/>
      <c r="L17" s="21" t="e">
        <f>+J17-#REF!</f>
        <v>#REF!</v>
      </c>
      <c r="N17" s="22"/>
      <c r="O17" s="39"/>
    </row>
    <row r="18" spans="1:15" ht="14.25" customHeight="1">
      <c r="B18" s="57" t="s">
        <v>53</v>
      </c>
      <c r="C18" s="61"/>
      <c r="D18" s="61"/>
      <c r="E18" s="61"/>
      <c r="F18" s="61"/>
      <c r="G18" s="61"/>
      <c r="H18" s="61"/>
      <c r="I18" s="62"/>
      <c r="J18" s="58">
        <v>14796.7</v>
      </c>
      <c r="K18" s="59"/>
      <c r="L18" s="21" t="e">
        <f>+J18-#REF!</f>
        <v>#REF!</v>
      </c>
      <c r="N18" s="22"/>
      <c r="O18" s="39"/>
    </row>
    <row r="19" spans="1:15" ht="14.25" customHeight="1">
      <c r="B19" s="57" t="s">
        <v>54</v>
      </c>
      <c r="C19" s="61"/>
      <c r="D19" s="61"/>
      <c r="E19" s="61"/>
      <c r="F19" s="61"/>
      <c r="G19" s="61"/>
      <c r="H19" s="61"/>
      <c r="I19" s="62"/>
      <c r="J19" s="58">
        <v>9726.4</v>
      </c>
      <c r="K19" s="59"/>
      <c r="L19" s="21" t="e">
        <f>+J19-#REF!</f>
        <v>#REF!</v>
      </c>
      <c r="N19" s="22"/>
      <c r="O19" s="39"/>
    </row>
    <row r="20" spans="1:15" ht="14.25" customHeight="1">
      <c r="B20" s="57" t="s">
        <v>55</v>
      </c>
      <c r="C20" s="61"/>
      <c r="D20" s="61"/>
      <c r="E20" s="61"/>
      <c r="F20" s="61"/>
      <c r="G20" s="61"/>
      <c r="H20" s="61"/>
      <c r="I20" s="62"/>
      <c r="J20" s="66">
        <v>7463.1</v>
      </c>
      <c r="K20" s="59"/>
      <c r="L20" s="21" t="e">
        <f>+J20-#REF!</f>
        <v>#REF!</v>
      </c>
      <c r="N20" s="22"/>
      <c r="O20" s="39"/>
    </row>
    <row r="21" spans="1:15" ht="14.25" customHeight="1">
      <c r="A21" s="67" t="s">
        <v>56</v>
      </c>
      <c r="C21" s="61"/>
      <c r="F21" s="61"/>
      <c r="G21" s="61"/>
      <c r="H21" s="61"/>
      <c r="I21" s="62"/>
      <c r="J21" s="58">
        <f>SUM(J11:J20)</f>
        <v>137399.19999999998</v>
      </c>
      <c r="K21" s="59"/>
      <c r="L21" s="21" t="e">
        <f>+J21-#REF!</f>
        <v>#REF!</v>
      </c>
      <c r="N21" s="68"/>
      <c r="O21" s="39"/>
    </row>
    <row r="22" spans="1:15" ht="14.25" customHeight="1">
      <c r="A22" s="67"/>
      <c r="C22" s="61"/>
      <c r="D22" s="61"/>
      <c r="E22" s="61"/>
      <c r="F22" s="61"/>
      <c r="G22" s="61"/>
      <c r="H22" s="61"/>
      <c r="I22" s="62"/>
      <c r="J22" s="58"/>
      <c r="K22" s="59"/>
      <c r="L22" s="69"/>
      <c r="N22" s="22"/>
      <c r="O22" s="39"/>
    </row>
    <row r="23" spans="1:15" ht="14.25" customHeight="1">
      <c r="A23" s="53" t="s">
        <v>57</v>
      </c>
      <c r="B23" s="70"/>
      <c r="C23" s="71"/>
      <c r="D23" s="61"/>
      <c r="E23" s="61"/>
      <c r="F23" s="61"/>
      <c r="G23" s="61"/>
      <c r="H23" s="61"/>
      <c r="I23" s="62"/>
      <c r="J23" s="72"/>
      <c r="K23" s="56"/>
      <c r="L23" s="69"/>
      <c r="N23" s="68"/>
      <c r="O23" s="39"/>
    </row>
    <row r="24" spans="1:15" ht="14.25" customHeight="1">
      <c r="A24" s="53"/>
      <c r="B24" s="57" t="s">
        <v>58</v>
      </c>
      <c r="C24" s="71"/>
      <c r="D24" s="61"/>
      <c r="E24" s="61"/>
      <c r="F24" s="61"/>
      <c r="G24" s="61"/>
      <c r="H24" s="61"/>
      <c r="I24" s="62"/>
      <c r="J24" s="58">
        <v>26814.5</v>
      </c>
      <c r="K24" s="56"/>
      <c r="L24" s="21" t="e">
        <f>+J24-#REF!</f>
        <v>#REF!</v>
      </c>
      <c r="N24" s="68"/>
      <c r="O24" s="39"/>
    </row>
    <row r="25" spans="1:15" ht="14.25" customHeight="1">
      <c r="A25" s="53"/>
      <c r="B25" s="57" t="s">
        <v>59</v>
      </c>
      <c r="C25" s="71"/>
      <c r="D25" s="61"/>
      <c r="E25" s="61"/>
      <c r="F25" s="61"/>
      <c r="G25" s="61"/>
      <c r="H25" s="61"/>
      <c r="I25" s="62"/>
      <c r="J25" s="58">
        <v>6052</v>
      </c>
      <c r="K25" s="56"/>
      <c r="L25" s="21" t="e">
        <f>+J25-#REF!</f>
        <v>#REF!</v>
      </c>
      <c r="N25" s="68"/>
      <c r="O25" s="39"/>
    </row>
    <row r="26" spans="1:15" ht="14.25" customHeight="1">
      <c r="A26" s="53"/>
      <c r="B26" s="57" t="s">
        <v>60</v>
      </c>
      <c r="C26" s="71"/>
      <c r="D26" s="61"/>
      <c r="E26" s="61"/>
      <c r="F26" s="61"/>
      <c r="G26" s="61"/>
      <c r="H26" s="61"/>
      <c r="I26" s="62"/>
      <c r="J26" s="58">
        <v>5018.5</v>
      </c>
      <c r="K26" s="56"/>
      <c r="L26" s="21" t="e">
        <f>+J26-#REF!</f>
        <v>#REF!</v>
      </c>
      <c r="N26" s="68"/>
      <c r="O26" s="39"/>
    </row>
    <row r="27" spans="1:15" ht="14.25" hidden="1" customHeight="1">
      <c r="A27" s="53"/>
      <c r="B27" s="57" t="s">
        <v>61</v>
      </c>
      <c r="C27" s="71"/>
      <c r="D27" s="61"/>
      <c r="E27" s="61"/>
      <c r="F27" s="61"/>
      <c r="G27" s="61"/>
      <c r="H27" s="61"/>
      <c r="I27" s="62"/>
      <c r="J27" s="58">
        <v>0</v>
      </c>
      <c r="K27" s="56"/>
      <c r="L27" s="21" t="e">
        <f>+J27-#REF!</f>
        <v>#REF!</v>
      </c>
      <c r="N27" s="68"/>
      <c r="O27" s="39"/>
    </row>
    <row r="28" spans="1:15" ht="14.25" customHeight="1">
      <c r="A28" s="53"/>
      <c r="B28" s="57" t="s">
        <v>52</v>
      </c>
      <c r="C28" s="71"/>
      <c r="D28" s="61"/>
      <c r="E28" s="61"/>
      <c r="F28" s="61"/>
      <c r="G28" s="61"/>
      <c r="H28" s="61"/>
      <c r="I28" s="62"/>
      <c r="J28" s="58">
        <v>8.1999999999999993</v>
      </c>
      <c r="K28" s="56"/>
      <c r="L28" s="21" t="e">
        <f>+J28-#REF!</f>
        <v>#REF!</v>
      </c>
      <c r="N28" s="68"/>
      <c r="O28" s="39"/>
    </row>
    <row r="29" spans="1:15" ht="14.25" customHeight="1">
      <c r="A29" s="53"/>
      <c r="B29" s="57" t="s">
        <v>62</v>
      </c>
      <c r="C29" s="71"/>
      <c r="D29" s="61"/>
      <c r="E29" s="61"/>
      <c r="F29" s="61"/>
      <c r="G29" s="61"/>
      <c r="H29" s="61"/>
      <c r="I29" s="62"/>
      <c r="J29" s="58">
        <v>7413.5</v>
      </c>
      <c r="K29" s="56"/>
      <c r="L29" s="21" t="e">
        <f>+J29-#REF!</f>
        <v>#REF!</v>
      </c>
      <c r="N29" s="68"/>
      <c r="O29" s="39"/>
    </row>
    <row r="30" spans="1:15" ht="14.25" customHeight="1">
      <c r="A30" s="53"/>
      <c r="B30" s="57" t="s">
        <v>63</v>
      </c>
      <c r="C30" s="71"/>
      <c r="D30" s="61"/>
      <c r="E30" s="61"/>
      <c r="F30" s="61"/>
      <c r="G30" s="61"/>
      <c r="H30" s="61"/>
      <c r="I30" s="62"/>
      <c r="J30" s="58">
        <v>1459</v>
      </c>
      <c r="K30" s="56"/>
      <c r="L30" s="21" t="e">
        <f>+J30-#REF!</f>
        <v>#REF!</v>
      </c>
      <c r="N30" s="68"/>
      <c r="O30" s="39"/>
    </row>
    <row r="31" spans="1:15" ht="14.25" customHeight="1">
      <c r="B31" s="57" t="s">
        <v>55</v>
      </c>
      <c r="C31" s="71"/>
      <c r="D31" s="70"/>
      <c r="E31" s="61"/>
      <c r="F31" s="61"/>
      <c r="G31" s="61"/>
      <c r="H31" s="61"/>
      <c r="I31" s="62"/>
      <c r="J31" s="73">
        <v>21629.200000000001</v>
      </c>
      <c r="K31" s="59"/>
      <c r="L31" s="21" t="e">
        <f>+J31-#REF!</f>
        <v>#REF!</v>
      </c>
      <c r="N31" s="22"/>
      <c r="O31" s="39"/>
    </row>
    <row r="32" spans="1:15" ht="14.25" customHeight="1">
      <c r="B32" s="70"/>
      <c r="C32" s="71"/>
      <c r="D32" s="70"/>
      <c r="E32" s="61"/>
      <c r="F32" s="61"/>
      <c r="G32" s="61"/>
      <c r="H32" s="61"/>
      <c r="I32" s="62"/>
      <c r="J32" s="58">
        <f>SUM(J24:J31)</f>
        <v>68394.899999999994</v>
      </c>
      <c r="K32" s="59"/>
      <c r="L32" s="21" t="e">
        <f>+J32-#REF!</f>
        <v>#REF!</v>
      </c>
      <c r="N32" s="22"/>
      <c r="O32" s="39"/>
    </row>
    <row r="33" spans="1:15" ht="14.25" customHeight="1">
      <c r="B33" s="70"/>
      <c r="C33" s="71"/>
      <c r="D33" s="70"/>
      <c r="E33" s="61"/>
      <c r="F33" s="61"/>
      <c r="G33" s="61"/>
      <c r="H33" s="61"/>
      <c r="I33" s="62"/>
      <c r="J33" s="58"/>
      <c r="K33" s="59"/>
      <c r="L33" s="69"/>
      <c r="N33" s="22"/>
      <c r="O33" s="39"/>
    </row>
    <row r="34" spans="1:15" ht="14.25" customHeight="1">
      <c r="A34" s="57" t="s">
        <v>64</v>
      </c>
      <c r="B34" s="70"/>
      <c r="C34" s="71"/>
      <c r="D34" s="70"/>
      <c r="E34" s="61"/>
      <c r="F34" s="61"/>
      <c r="G34" s="61"/>
      <c r="H34" s="61"/>
      <c r="I34" s="62"/>
      <c r="J34" s="58">
        <v>10175.299999999999</v>
      </c>
      <c r="K34" s="59"/>
      <c r="L34" s="21" t="e">
        <f>+J34-#REF!</f>
        <v>#REF!</v>
      </c>
      <c r="N34" s="22"/>
      <c r="O34" s="39"/>
    </row>
    <row r="35" spans="1:15" ht="14.25" customHeight="1">
      <c r="A35" s="57"/>
      <c r="B35" s="70"/>
      <c r="C35" s="71"/>
      <c r="D35" s="70"/>
      <c r="E35" s="61"/>
      <c r="F35" s="61"/>
      <c r="G35" s="61"/>
      <c r="H35" s="61"/>
      <c r="I35" s="62"/>
      <c r="J35" s="74">
        <f>+J32+J34</f>
        <v>78570.2</v>
      </c>
      <c r="K35" s="59"/>
      <c r="L35" s="21" t="e">
        <f>+J35-#REF!</f>
        <v>#REF!</v>
      </c>
      <c r="N35" s="22"/>
      <c r="O35" s="39"/>
    </row>
    <row r="36" spans="1:15" ht="14.25" customHeight="1">
      <c r="A36" s="57"/>
      <c r="B36" s="70"/>
      <c r="C36" s="71"/>
      <c r="D36" s="70"/>
      <c r="E36" s="61"/>
      <c r="F36" s="61"/>
      <c r="G36" s="61"/>
      <c r="H36" s="61"/>
      <c r="I36" s="62"/>
      <c r="J36" s="75"/>
      <c r="K36" s="59"/>
      <c r="L36" s="69"/>
      <c r="N36" s="22"/>
      <c r="O36" s="39"/>
    </row>
    <row r="37" spans="1:15" ht="14.25" customHeight="1">
      <c r="A37" s="67" t="s">
        <v>65</v>
      </c>
      <c r="B37" s="61"/>
      <c r="C37" s="61"/>
      <c r="D37" s="61"/>
      <c r="E37" s="61"/>
      <c r="F37" s="61"/>
      <c r="G37" s="61"/>
      <c r="H37" s="61"/>
      <c r="I37" s="62"/>
      <c r="J37" s="66">
        <f>+J21-J35</f>
        <v>58828.999999999985</v>
      </c>
      <c r="K37" s="59"/>
      <c r="L37" s="21" t="e">
        <f>+J37-#REF!</f>
        <v>#REF!</v>
      </c>
      <c r="N37" s="22"/>
      <c r="O37" s="39"/>
    </row>
    <row r="38" spans="1:15" ht="14.25" customHeight="1">
      <c r="A38" s="67"/>
      <c r="B38" s="61"/>
      <c r="C38" s="61"/>
      <c r="D38" s="61"/>
      <c r="E38" s="61"/>
      <c r="F38" s="61"/>
      <c r="G38" s="61"/>
      <c r="H38" s="61"/>
      <c r="I38" s="62"/>
      <c r="J38" s="72"/>
      <c r="K38" s="59"/>
      <c r="L38" s="76"/>
      <c r="N38" s="22"/>
      <c r="O38" s="39"/>
    </row>
    <row r="39" spans="1:15" ht="14.25" customHeight="1">
      <c r="A39" s="67" t="s">
        <v>66</v>
      </c>
      <c r="B39" s="61"/>
      <c r="C39" s="61"/>
      <c r="D39" s="61"/>
      <c r="E39" s="61"/>
      <c r="F39" s="61"/>
      <c r="G39" s="61"/>
      <c r="H39" s="61"/>
      <c r="I39" s="62"/>
      <c r="J39" s="58"/>
      <c r="K39" s="59"/>
      <c r="L39" s="76"/>
      <c r="N39" s="68"/>
      <c r="O39" s="39"/>
    </row>
    <row r="40" spans="1:15" ht="14.25" customHeight="1">
      <c r="B40" s="57" t="s">
        <v>67</v>
      </c>
      <c r="C40" s="61"/>
      <c r="D40" s="67"/>
      <c r="E40" s="61"/>
      <c r="F40" s="61"/>
      <c r="G40" s="61"/>
      <c r="H40" s="61"/>
      <c r="I40" s="62"/>
      <c r="J40" s="58">
        <v>24502.1</v>
      </c>
      <c r="K40" s="59"/>
      <c r="L40" s="21" t="e">
        <f>+J40-#REF!</f>
        <v>#REF!</v>
      </c>
      <c r="N40" s="64"/>
      <c r="O40" s="39"/>
    </row>
    <row r="41" spans="1:15" ht="14.25" customHeight="1">
      <c r="B41" s="57" t="s">
        <v>68</v>
      </c>
      <c r="C41" s="61"/>
      <c r="D41" s="61"/>
      <c r="E41" s="61"/>
      <c r="F41" s="61"/>
      <c r="G41" s="61"/>
      <c r="H41" s="61"/>
      <c r="I41" s="62"/>
      <c r="J41" s="77">
        <v>20114.7</v>
      </c>
      <c r="K41" s="59"/>
      <c r="L41" s="21" t="e">
        <f>+J41-#REF!</f>
        <v>#REF!</v>
      </c>
      <c r="N41" s="68"/>
      <c r="O41" s="39"/>
    </row>
    <row r="42" spans="1:15" ht="14.25" customHeight="1">
      <c r="B42" s="57" t="s">
        <v>69</v>
      </c>
      <c r="C42" s="61"/>
      <c r="D42" s="61"/>
      <c r="E42" s="67"/>
      <c r="F42" s="61"/>
      <c r="G42" s="61"/>
      <c r="H42" s="61"/>
      <c r="I42" s="62"/>
      <c r="J42" s="66">
        <v>3122</v>
      </c>
      <c r="K42" s="59"/>
      <c r="L42" s="21" t="e">
        <f>+J42-#REF!</f>
        <v>#REF!</v>
      </c>
      <c r="N42" s="68"/>
      <c r="O42" s="39"/>
    </row>
    <row r="43" spans="1:15" ht="14.25" customHeight="1">
      <c r="B43" s="61"/>
      <c r="C43" s="61"/>
      <c r="D43" s="61"/>
      <c r="E43" s="67"/>
      <c r="F43" s="61"/>
      <c r="G43" s="61"/>
      <c r="H43" s="61"/>
      <c r="I43" s="62"/>
      <c r="J43" s="74">
        <f>SUM(J40:J42)</f>
        <v>47738.8</v>
      </c>
      <c r="K43" s="59"/>
      <c r="L43" s="21" t="e">
        <f>+J43-#REF!</f>
        <v>#REF!</v>
      </c>
      <c r="N43" s="68"/>
      <c r="O43" s="39"/>
    </row>
    <row r="44" spans="1:15" ht="14.25" customHeight="1">
      <c r="A44" s="67" t="s">
        <v>70</v>
      </c>
      <c r="B44" s="61"/>
      <c r="C44" s="61"/>
      <c r="D44" s="61"/>
      <c r="E44" s="67"/>
      <c r="F44" s="61"/>
      <c r="G44" s="61"/>
      <c r="H44" s="61"/>
      <c r="I44" s="62"/>
      <c r="J44" s="58">
        <f>ROUND(J37-J43,2)</f>
        <v>11090.2</v>
      </c>
      <c r="K44" s="56"/>
      <c r="L44" s="21" t="e">
        <f>+J44-#REF!</f>
        <v>#REF!</v>
      </c>
      <c r="N44" s="68"/>
      <c r="O44" s="39"/>
    </row>
    <row r="45" spans="1:15" ht="14.25" hidden="1" customHeight="1">
      <c r="A45" s="67"/>
      <c r="B45" s="57" t="s">
        <v>71</v>
      </c>
      <c r="C45" s="61"/>
      <c r="D45" s="61"/>
      <c r="E45" s="67"/>
      <c r="F45" s="61"/>
      <c r="G45" s="61"/>
      <c r="H45" s="61"/>
      <c r="I45" s="62"/>
      <c r="J45" s="58">
        <v>0</v>
      </c>
      <c r="K45" s="56"/>
      <c r="L45" s="21" t="e">
        <f>+J45-#REF!</f>
        <v>#REF!</v>
      </c>
      <c r="N45" s="68"/>
      <c r="O45" s="39"/>
    </row>
    <row r="46" spans="1:15" ht="14.25" customHeight="1">
      <c r="A46" s="61"/>
      <c r="B46" s="78" t="s">
        <v>72</v>
      </c>
      <c r="C46" s="61"/>
      <c r="D46" s="61"/>
      <c r="E46" s="67"/>
      <c r="F46" s="61"/>
      <c r="G46" s="61"/>
      <c r="H46" s="61"/>
      <c r="I46" s="62"/>
      <c r="J46" s="66">
        <v>2843.4</v>
      </c>
      <c r="K46" s="56"/>
      <c r="L46" s="21" t="e">
        <f>+J46-#REF!</f>
        <v>#REF!</v>
      </c>
      <c r="N46" s="79"/>
      <c r="O46" s="39"/>
    </row>
    <row r="47" spans="1:15" ht="14.25" customHeight="1">
      <c r="A47" s="61"/>
      <c r="B47" s="57" t="s">
        <v>73</v>
      </c>
      <c r="C47" s="61"/>
      <c r="D47" s="61"/>
      <c r="E47" s="67"/>
      <c r="F47" s="61"/>
      <c r="G47" s="61"/>
      <c r="H47" s="61"/>
      <c r="I47" s="62"/>
      <c r="J47" s="58">
        <f>+J44+J46</f>
        <v>13933.6</v>
      </c>
      <c r="K47" s="56"/>
      <c r="L47" s="21" t="e">
        <f>+J47-#REF!</f>
        <v>#REF!</v>
      </c>
      <c r="N47" s="68"/>
      <c r="O47" s="39"/>
    </row>
    <row r="48" spans="1:15" ht="14.25" customHeight="1">
      <c r="A48" s="61"/>
      <c r="B48" s="57" t="s">
        <v>74</v>
      </c>
      <c r="C48" s="61"/>
      <c r="D48" s="61"/>
      <c r="E48" s="67"/>
      <c r="F48" s="61"/>
      <c r="G48" s="61"/>
      <c r="H48" s="61"/>
      <c r="I48" s="62"/>
      <c r="J48" s="80">
        <v>-4290.3999999999996</v>
      </c>
      <c r="K48" s="56"/>
      <c r="L48" s="21" t="e">
        <f>+J48-#REF!</f>
        <v>#REF!</v>
      </c>
      <c r="N48" s="68"/>
      <c r="O48" s="39"/>
    </row>
    <row r="49" spans="1:15" ht="14.25" customHeight="1">
      <c r="A49" s="61"/>
      <c r="B49" s="57" t="s">
        <v>75</v>
      </c>
      <c r="C49" s="61"/>
      <c r="D49" s="61"/>
      <c r="E49" s="67"/>
      <c r="F49" s="61"/>
      <c r="G49" s="61"/>
      <c r="H49" s="61"/>
      <c r="I49" s="62"/>
      <c r="J49" s="81">
        <v>-799.4</v>
      </c>
      <c r="K49" s="56"/>
      <c r="L49" s="21" t="e">
        <f>+J49-#REF!</f>
        <v>#REF!</v>
      </c>
      <c r="N49" s="68"/>
      <c r="O49" s="39"/>
    </row>
    <row r="50" spans="1:15" ht="14.25" customHeight="1">
      <c r="A50" s="61"/>
      <c r="B50" s="57" t="s">
        <v>76</v>
      </c>
      <c r="C50" s="61"/>
      <c r="D50" s="61"/>
      <c r="E50" s="67"/>
      <c r="F50" s="61"/>
      <c r="G50" s="61"/>
      <c r="H50" s="61"/>
      <c r="I50" s="62"/>
      <c r="J50" s="58">
        <f>+J47+J48+J49</f>
        <v>8843.8000000000011</v>
      </c>
      <c r="K50" s="56"/>
      <c r="L50" s="21" t="e">
        <f>+J50-#REF!</f>
        <v>#REF!</v>
      </c>
      <c r="N50" s="68"/>
      <c r="O50" s="39"/>
    </row>
    <row r="51" spans="1:15" ht="14.25" customHeight="1">
      <c r="A51" s="61"/>
      <c r="B51" s="57" t="s">
        <v>77</v>
      </c>
      <c r="C51" s="61"/>
      <c r="D51" s="61"/>
      <c r="E51" s="67"/>
      <c r="F51" s="61"/>
      <c r="G51" s="61"/>
      <c r="H51" s="61"/>
      <c r="I51" s="62"/>
      <c r="J51" s="81">
        <v>-1007.1</v>
      </c>
      <c r="K51" s="56"/>
      <c r="L51" s="21" t="e">
        <f>+J51-#REF!</f>
        <v>#REF!</v>
      </c>
      <c r="N51" s="68"/>
      <c r="O51" s="39"/>
    </row>
    <row r="52" spans="1:15" ht="14.25" customHeight="1" thickBot="1">
      <c r="A52" s="67" t="s">
        <v>78</v>
      </c>
      <c r="B52" s="67"/>
      <c r="C52" s="67"/>
      <c r="D52" s="67"/>
      <c r="E52" s="67"/>
      <c r="F52" s="67"/>
      <c r="G52" s="67"/>
      <c r="H52" s="61"/>
      <c r="I52" s="62"/>
      <c r="J52" s="82">
        <f>ROUND(J50+J51,2)</f>
        <v>7836.7</v>
      </c>
      <c r="K52" s="59"/>
      <c r="L52" s="21" t="e">
        <f>+J52-#REF!</f>
        <v>#REF!</v>
      </c>
      <c r="N52" s="64"/>
      <c r="O52" s="39"/>
    </row>
    <row r="53" spans="1:15" ht="14.25" customHeight="1" thickTop="1">
      <c r="A53" s="67"/>
      <c r="B53" s="67"/>
      <c r="C53" s="67"/>
      <c r="D53" s="67"/>
      <c r="E53" s="67"/>
      <c r="F53" s="67"/>
      <c r="G53" s="67"/>
      <c r="H53" s="61"/>
      <c r="I53" s="62"/>
      <c r="J53" s="86"/>
      <c r="K53" s="59"/>
      <c r="L53" s="21"/>
      <c r="N53" s="64"/>
      <c r="O53" s="39"/>
    </row>
    <row r="54" spans="1:15" ht="14.25" customHeight="1">
      <c r="A54" s="67"/>
      <c r="B54" s="67"/>
      <c r="C54" s="67"/>
      <c r="D54" s="67"/>
      <c r="E54" s="67"/>
      <c r="F54" s="67"/>
      <c r="G54" s="67"/>
      <c r="H54" s="61"/>
      <c r="I54" s="62"/>
      <c r="J54" s="86"/>
      <c r="K54" s="59"/>
      <c r="L54" s="21"/>
      <c r="N54" s="64"/>
      <c r="O54" s="39"/>
    </row>
    <row r="55" spans="1:15" ht="14.25" customHeight="1">
      <c r="A55" s="67"/>
      <c r="B55" s="67"/>
      <c r="C55" s="67"/>
      <c r="D55" s="67"/>
      <c r="E55" s="67"/>
      <c r="F55" s="67"/>
      <c r="G55" s="67"/>
      <c r="H55" s="61"/>
      <c r="I55" s="62"/>
      <c r="J55" s="86"/>
      <c r="K55" s="59"/>
      <c r="L55" s="21"/>
      <c r="N55" s="64"/>
      <c r="O55" s="39"/>
    </row>
    <row r="56" spans="1:15" ht="14.25" customHeight="1">
      <c r="A56" s="67"/>
      <c r="B56" s="67"/>
      <c r="C56" s="67"/>
      <c r="D56" s="67"/>
      <c r="E56" s="67"/>
      <c r="F56" s="67"/>
      <c r="G56" s="67"/>
      <c r="H56" s="61"/>
      <c r="I56" s="62"/>
      <c r="J56" s="86"/>
      <c r="K56" s="59"/>
      <c r="L56" s="21"/>
      <c r="N56" s="64"/>
      <c r="O56" s="39"/>
    </row>
    <row r="57" spans="1:15" ht="14.25" customHeight="1">
      <c r="A57" s="67"/>
      <c r="B57" s="67"/>
      <c r="C57" s="67"/>
      <c r="D57" s="67"/>
      <c r="E57" s="67"/>
      <c r="F57" s="67"/>
      <c r="G57" s="67"/>
      <c r="H57" s="61"/>
      <c r="I57" s="62"/>
      <c r="J57" s="86"/>
      <c r="K57" s="59"/>
      <c r="L57" s="21"/>
      <c r="N57" s="64"/>
      <c r="O57" s="39"/>
    </row>
    <row r="58" spans="1:15" ht="14.25" customHeight="1">
      <c r="A58" s="61"/>
      <c r="B58" s="61"/>
      <c r="C58" s="61"/>
      <c r="D58" s="61"/>
      <c r="E58" s="61"/>
      <c r="F58" s="61"/>
      <c r="G58" s="61"/>
      <c r="H58" s="61"/>
      <c r="I58" s="62"/>
      <c r="J58" s="83"/>
      <c r="K58" s="56"/>
      <c r="N58" s="84"/>
    </row>
    <row r="59" spans="1:15" ht="14.25" customHeight="1">
      <c r="N59" s="84"/>
    </row>
    <row r="60" spans="1:15" ht="14.25" customHeight="1">
      <c r="N60" s="84"/>
    </row>
    <row r="61" spans="1:15" s="6" customFormat="1" ht="14.25" customHeight="1">
      <c r="I61" s="54"/>
      <c r="J61" s="87"/>
      <c r="K61" s="56"/>
      <c r="N61" s="88"/>
    </row>
    <row r="62" spans="1:15" ht="14.25" customHeight="1">
      <c r="N62" s="84"/>
    </row>
    <row r="63" spans="1:15" ht="14.25" customHeight="1">
      <c r="N63" s="85"/>
    </row>
    <row r="69" spans="9:11" s="6" customFormat="1" ht="14.25" customHeight="1">
      <c r="I69" s="54"/>
      <c r="J69" s="87"/>
      <c r="K69" s="56"/>
    </row>
  </sheetData>
  <pageMargins left="1.56" right="0.59055118110236204" top="0.61" bottom="0.18" header="0.36" footer="0.41"/>
  <pageSetup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General</vt:lpstr>
      <vt:lpstr>Estado de Resultado</vt:lpstr>
      <vt:lpstr>'Balance General'!Área_de_impresión</vt:lpstr>
      <vt:lpstr>'Estado de Resultado'!Área_de_impresión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SANCHEZ, JOSUE ELISEO [CUSCA SV]</dc:creator>
  <cp:lastModifiedBy>SANCHEZ, JOSUE ELISEO [CUSCA SV]</cp:lastModifiedBy>
  <cp:lastPrinted>2020-10-23T23:26:21Z</cp:lastPrinted>
  <dcterms:created xsi:type="dcterms:W3CDTF">2020-10-23T22:11:49Z</dcterms:created>
  <dcterms:modified xsi:type="dcterms:W3CDTF">2020-10-23T23:27:18Z</dcterms:modified>
</cp:coreProperties>
</file>