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252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General'!$A$1:$I$73</definedName>
    <definedName name="_xlnm.Print_Area" localSheetId="1">'Estado de Resultados'!$A$1:$I$54</definedName>
  </definedNames>
  <calcPr fullCalcOnLoad="1"/>
</workbook>
</file>

<file path=xl/sharedStrings.xml><?xml version="1.0" encoding="utf-8"?>
<sst xmlns="http://schemas.openxmlformats.org/spreadsheetml/2006/main" count="116" uniqueCount="108">
  <si>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</si>
  <si>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</si>
  <si>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</si>
  <si>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</si>
  <si>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</si>
  <si>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</si>
  <si>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</si>
  <si>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</si>
  <si>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</si>
  <si>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</si>
  <si>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</si>
  <si>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</si>
  <si>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</si>
  <si>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</si>
  <si>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</si>
  <si>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</si>
  <si>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</si>
  <si>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</si>
  <si>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</si>
  <si>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</si>
  <si>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</si>
  <si>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</si>
  <si>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</si>
  <si>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</si>
  <si>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</si>
  <si>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</si>
  <si>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</si>
  <si>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</si>
  <si>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</si>
  <si>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</si>
  <si>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</si>
  <si>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</si>
  <si>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</si>
  <si>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</si>
  <si>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</si>
  <si>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</si>
  <si>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</si>
  <si>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</si>
  <si>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</si>
  <si>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</si>
  <si>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</si>
  <si>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</si>
  <si>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</si>
  <si>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</si>
  <si>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</si>
  <si>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</si>
  <si>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</si>
  <si>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</si>
  <si>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</si>
  <si>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</si>
  <si>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</si>
  <si>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</si>
  <si>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</si>
  <si>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</si>
  <si>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UTILIDAD  NETA.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</si>
  <si>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</si>
  <si>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</si>
  <si>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</si>
  <si>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</si>
  <si>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Impuesto sobre la renta diferido</t>
  </si>
  <si>
    <t>VALORES BANAGRICOLA, S. A. DE C. V.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</si>
  <si>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</si>
  <si>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</si>
  <si>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</si>
  <si>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</si>
  <si>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</si>
  <si>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</si>
  <si>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</si>
  <si>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</si>
  <si>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</si>
  <si>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</si>
  <si>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</si>
  <si>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</si>
  <si>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</si>
  <si>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</si>
  <si>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</si>
  <si>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</si>
  <si>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</si>
  <si>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</si>
  <si>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</si>
  <si>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</si>
  <si>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</si>
  <si>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</si>
  <si>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</si>
  <si>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</si>
  <si>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</si>
  <si>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</si>
  <si>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</si>
  <si>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Gastos por obligaciones con instituciones financieras</t>
  </si>
  <si>
    <t>Impuesto sobre la renta</t>
  </si>
  <si>
    <t>Gastos extraordinarios</t>
  </si>
  <si>
    <t>Ingresos extraordinarios</t>
  </si>
  <si>
    <t>BALANCE GENERAL  AL 30 DE SEPTIEMBRE 2020</t>
  </si>
  <si>
    <t>ESTADO DE RESULTADOS  DEL 01 DE ENERO  AL 30 DE SEPTIEMBRE DE 2020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</si>
  <si>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</si>
  <si>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</si>
  <si>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</si>
  <si>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</si>
  <si>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</si>
  <si>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</si>
  <si>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</si>
  <si>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 xml:space="preserve">                                                                            ( Expresado en miles de dólares de los Estados Unidos de América)                                                                       </t>
  </si>
  <si>
    <t xml:space="preserve">     Rafael Barraza Domínguez</t>
  </si>
  <si>
    <t xml:space="preserve">                   César Augusto Córdova Velásquez</t>
  </si>
  <si>
    <t xml:space="preserve">  Miguel Angel Guzmán Miranda</t>
  </si>
  <si>
    <t xml:space="preserve">           Apoderado General</t>
  </si>
  <si>
    <t xml:space="preserve">                                Gerente General</t>
  </si>
  <si>
    <t xml:space="preserve">                  Contador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</si>
</sst>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175" fontId="0" fillId="0" borderId="0" xfId="48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0" borderId="0" xfId="56" applyBorder="1">
      <alignment/>
      <protection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0" fillId="33" borderId="0" xfId="56" applyNumberFormat="1" applyFill="1">
      <alignment/>
      <protection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8" applyFont="1" applyFill="1" applyBorder="1" applyAlignment="1">
      <alignment horizontal="right" vertical="center"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6" fillId="0" borderId="0" xfId="48" applyNumberFormat="1" applyFont="1" applyAlignment="1">
      <alignment/>
    </xf>
    <xf numFmtId="43" fontId="16" fillId="0" borderId="0" xfId="48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5" fillId="33" borderId="0" xfId="48" applyFont="1" applyFill="1" applyBorder="1" applyAlignment="1">
      <alignment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8" applyFont="1" applyBorder="1" applyAlignment="1">
      <alignment horizontal="center"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3" xfId="48" applyFont="1" applyFill="1" applyBorder="1" applyAlignment="1">
      <alignment/>
    </xf>
    <xf numFmtId="43" fontId="17" fillId="33" borderId="13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4" xfId="48" applyFont="1" applyFill="1" applyBorder="1" applyAlignment="1">
      <alignment/>
    </xf>
    <xf numFmtId="43" fontId="54" fillId="0" borderId="0" xfId="48" applyFont="1" applyBorder="1" applyAlignment="1">
      <alignment/>
    </xf>
    <xf numFmtId="43" fontId="5" fillId="0" borderId="14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4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3" xfId="48" applyFont="1" applyBorder="1" applyAlignment="1">
      <alignment/>
    </xf>
    <xf numFmtId="43" fontId="2" fillId="0" borderId="0" xfId="48" applyFont="1" applyBorder="1" applyAlignment="1">
      <alignment/>
    </xf>
    <xf numFmtId="43" fontId="2" fillId="0" borderId="15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3" xfId="48" applyNumberFormat="1" applyFont="1" applyBorder="1" applyAlignment="1">
      <alignment/>
    </xf>
    <xf numFmtId="171" fontId="3" fillId="0" borderId="14" xfId="48" applyNumberFormat="1" applyFont="1" applyBorder="1" applyAlignment="1">
      <alignment/>
    </xf>
    <xf numFmtId="43" fontId="15" fillId="0" borderId="0" xfId="56" applyNumberFormat="1" applyFont="1">
      <alignment/>
      <protection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43" fontId="0" fillId="0" borderId="0" xfId="48" applyNumberFormat="1" applyAlignment="1">
      <alignment/>
    </xf>
    <xf numFmtId="206" fontId="16" fillId="0" borderId="0" xfId="48" applyNumberFormat="1" applyFont="1" applyAlignment="1">
      <alignment/>
    </xf>
    <xf numFmtId="171" fontId="3" fillId="0" borderId="0" xfId="48" applyNumberFormat="1" applyFont="1" applyBorder="1" applyAlignment="1">
      <alignment/>
    </xf>
    <xf numFmtId="43" fontId="12" fillId="33" borderId="0" xfId="48" applyNumberFormat="1" applyFont="1" applyFill="1" applyBorder="1" applyAlignment="1">
      <alignment/>
    </xf>
    <xf numFmtId="43" fontId="12" fillId="33" borderId="0" xfId="48" applyNumberFormat="1" applyFont="1" applyFill="1" applyAlignment="1">
      <alignment/>
    </xf>
    <xf numFmtId="43" fontId="16" fillId="33" borderId="0" xfId="48" applyNumberFormat="1" applyFont="1" applyFill="1" applyAlignment="1">
      <alignment/>
    </xf>
    <xf numFmtId="43" fontId="16" fillId="33" borderId="0" xfId="48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8" applyFont="1" applyFill="1" applyAlignment="1">
      <alignment/>
    </xf>
    <xf numFmtId="0" fontId="55" fillId="0" borderId="0" xfId="0" applyFont="1" applyAlignment="1">
      <alignment/>
    </xf>
    <xf numFmtId="9" fontId="16" fillId="0" borderId="0" xfId="48" applyNumberFormat="1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33</xdr:row>
      <xdr:rowOff>95250</xdr:rowOff>
    </xdr:from>
    <xdr:to>
      <xdr:col>27</xdr:col>
      <xdr:colOff>9525</xdr:colOff>
      <xdr:row>33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0716875" y="550545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43</xdr:row>
      <xdr:rowOff>85725</xdr:rowOff>
    </xdr:from>
    <xdr:to>
      <xdr:col>27</xdr:col>
      <xdr:colOff>0</xdr:colOff>
      <xdr:row>43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059400" y="711517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581025</xdr:colOff>
      <xdr:row>2</xdr:row>
      <xdr:rowOff>133350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52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5.7109375" style="51" bestFit="1" customWidth="1"/>
    <col min="11" max="21" width="11.7109375" style="51" customWidth="1"/>
    <col min="22" max="22" width="16.7109375" style="0" customWidth="1"/>
    <col min="23" max="23" width="14.421875" style="0" bestFit="1" customWidth="1"/>
    <col min="25" max="25" width="12.28125" style="0" customWidth="1"/>
    <col min="26" max="26" width="16.57421875" style="0" customWidth="1"/>
    <col min="27" max="27" width="3.7109375" style="0" customWidth="1"/>
  </cols>
  <sheetData>
    <row r="1" ht="12.75"/>
    <row r="2" ht="12.75"/>
    <row r="3" ht="12.75"/>
    <row r="4" ht="12.75">
      <c r="I4" s="108"/>
    </row>
    <row r="5" spans="1:21" ht="15">
      <c r="A5" s="110" t="s">
        <v>60</v>
      </c>
      <c r="B5" s="110"/>
      <c r="C5" s="110"/>
      <c r="D5" s="110"/>
      <c r="E5" s="110"/>
      <c r="F5" s="110"/>
      <c r="G5" s="110"/>
      <c r="H5" s="110"/>
      <c r="I5" s="11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112" t="s">
        <v>92</v>
      </c>
      <c r="B7" s="112"/>
      <c r="C7" s="112"/>
      <c r="D7" s="112"/>
      <c r="E7" s="112"/>
      <c r="F7" s="112"/>
      <c r="G7" s="112"/>
      <c r="H7" s="112"/>
      <c r="I7" s="112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3.5" thickBot="1">
      <c r="A8" s="113" t="s">
        <v>94</v>
      </c>
      <c r="B8" s="113"/>
      <c r="C8" s="113"/>
      <c r="D8" s="113"/>
      <c r="E8" s="113"/>
      <c r="F8" s="113"/>
      <c r="G8" s="113"/>
      <c r="H8" s="113"/>
      <c r="I8" s="113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9" ht="13.5" thickTop="1">
      <c r="A9" s="16"/>
      <c r="G9" s="12"/>
      <c r="H9" s="12"/>
      <c r="I9" s="12"/>
    </row>
    <row r="10" spans="1:21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6" ht="12.75">
      <c r="A11" s="1">
        <v>11</v>
      </c>
      <c r="B11" s="9" t="s">
        <v>31</v>
      </c>
      <c r="C11" s="1"/>
      <c r="D11" s="1"/>
      <c r="E11" s="1"/>
      <c r="F11" s="1"/>
      <c r="G11" s="2"/>
      <c r="H11" s="2"/>
      <c r="I11" s="86">
        <f>SUM(G12:G18)</f>
        <v>1654.3999999999999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Z11" s="12"/>
    </row>
    <row r="12" spans="1:26" ht="12.75">
      <c r="A12" s="1">
        <v>111</v>
      </c>
      <c r="B12" s="45" t="s">
        <v>80</v>
      </c>
      <c r="C12" s="1"/>
      <c r="D12" s="1"/>
      <c r="E12" s="1"/>
      <c r="F12" s="1"/>
      <c r="G12" s="2">
        <v>297.06</v>
      </c>
      <c r="H12" s="2"/>
      <c r="I12" s="86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Z12" s="13"/>
    </row>
    <row r="13" spans="1:21" ht="12.75">
      <c r="A13" s="1">
        <v>112</v>
      </c>
      <c r="B13" s="45" t="s">
        <v>61</v>
      </c>
      <c r="C13" s="1"/>
      <c r="D13" s="1"/>
      <c r="E13" s="1"/>
      <c r="F13" s="1"/>
      <c r="G13" s="2">
        <v>2.32</v>
      </c>
      <c r="H13" s="2"/>
      <c r="I13" s="86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2.75">
      <c r="A14" s="106">
        <v>113</v>
      </c>
      <c r="B14" s="106" t="s">
        <v>62</v>
      </c>
      <c r="C14" s="106"/>
      <c r="D14" s="1"/>
      <c r="E14" s="1"/>
      <c r="F14" s="1"/>
      <c r="G14" s="107">
        <v>1299.07</v>
      </c>
      <c r="H14" s="2"/>
      <c r="I14" s="86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2.75">
      <c r="A15" s="1">
        <v>114</v>
      </c>
      <c r="B15" s="1" t="s">
        <v>63</v>
      </c>
      <c r="C15" s="1"/>
      <c r="D15" s="1"/>
      <c r="E15" s="1"/>
      <c r="F15" s="1"/>
      <c r="G15" s="2">
        <v>28.45</v>
      </c>
      <c r="H15" s="2"/>
      <c r="I15" s="86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2.75">
      <c r="A16" s="1">
        <v>116</v>
      </c>
      <c r="B16" s="1" t="s">
        <v>64</v>
      </c>
      <c r="C16" s="1"/>
      <c r="D16" s="1"/>
      <c r="E16" s="1"/>
      <c r="F16" s="1"/>
      <c r="G16" s="88">
        <v>13.71</v>
      </c>
      <c r="H16" s="2"/>
      <c r="I16" s="86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2.75">
      <c r="A17" s="1">
        <v>117</v>
      </c>
      <c r="B17" s="1" t="s">
        <v>6</v>
      </c>
      <c r="C17" s="1"/>
      <c r="D17" s="1"/>
      <c r="E17" s="1"/>
      <c r="F17" s="44"/>
      <c r="G17" s="88">
        <v>9.45</v>
      </c>
      <c r="H17" s="2"/>
      <c r="I17" s="86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2.75">
      <c r="A18" s="1">
        <v>118</v>
      </c>
      <c r="B18" s="1" t="s">
        <v>55</v>
      </c>
      <c r="C18" s="1"/>
      <c r="D18" s="1"/>
      <c r="E18" s="1"/>
      <c r="F18" s="44"/>
      <c r="G18" s="87">
        <v>4.34</v>
      </c>
      <c r="H18" s="2"/>
      <c r="I18" s="86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2.75">
      <c r="A19" s="1"/>
      <c r="B19" s="1"/>
      <c r="C19" s="1"/>
      <c r="D19" s="1"/>
      <c r="E19" s="1"/>
      <c r="F19" s="1"/>
      <c r="G19" s="88"/>
      <c r="H19" s="2"/>
      <c r="I19" s="86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2.75">
      <c r="A20" s="1">
        <v>12</v>
      </c>
      <c r="B20" s="3" t="s">
        <v>32</v>
      </c>
      <c r="C20" s="1"/>
      <c r="D20" s="1"/>
      <c r="E20" s="1"/>
      <c r="F20" s="1"/>
      <c r="G20" s="88"/>
      <c r="H20" s="2"/>
      <c r="I20" s="86">
        <f>SUM(G21:G22)</f>
        <v>23.38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2.75">
      <c r="A21" s="1">
        <v>121</v>
      </c>
      <c r="B21" s="1" t="s">
        <v>7</v>
      </c>
      <c r="C21" s="1"/>
      <c r="D21" s="1"/>
      <c r="E21" s="1"/>
      <c r="F21" s="44"/>
      <c r="G21" s="2">
        <v>1.09</v>
      </c>
      <c r="H21" s="2"/>
      <c r="I21" s="86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2.75">
      <c r="A22" s="1">
        <v>123</v>
      </c>
      <c r="B22" s="1" t="s">
        <v>65</v>
      </c>
      <c r="C22" s="1"/>
      <c r="D22" s="1"/>
      <c r="E22" s="1"/>
      <c r="F22" s="44"/>
      <c r="G22" s="87">
        <v>22.29</v>
      </c>
      <c r="H22" s="2"/>
      <c r="I22" s="86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3" ht="13.5" thickBot="1">
      <c r="A23" s="1"/>
      <c r="B23" s="3" t="s">
        <v>8</v>
      </c>
      <c r="C23" s="1"/>
      <c r="D23" s="1"/>
      <c r="E23" s="1"/>
      <c r="F23" s="1"/>
      <c r="G23" s="2"/>
      <c r="H23" s="2"/>
      <c r="I23" s="89">
        <f>SUM(I11:I22)</f>
        <v>1677.78</v>
      </c>
      <c r="J23" s="102">
        <f>+I23-I44</f>
        <v>0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10"/>
      <c r="W23" s="10"/>
    </row>
    <row r="24" spans="1:21" ht="13.5" thickTop="1">
      <c r="A24" s="1"/>
      <c r="B24" s="1"/>
      <c r="C24" s="1"/>
      <c r="D24" s="1"/>
      <c r="E24" s="1"/>
      <c r="F24" s="1"/>
      <c r="G24" s="88"/>
      <c r="H24" s="2"/>
      <c r="I24" s="86"/>
      <c r="J24" s="10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2.75">
      <c r="A25" s="1">
        <v>2</v>
      </c>
      <c r="B25" s="3" t="s">
        <v>9</v>
      </c>
      <c r="C25" s="1"/>
      <c r="D25" s="1"/>
      <c r="E25" s="1"/>
      <c r="F25" s="1"/>
      <c r="G25" s="2"/>
      <c r="H25" s="2"/>
      <c r="I25" s="86"/>
      <c r="J25" s="10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12.75">
      <c r="A26" s="1">
        <v>21</v>
      </c>
      <c r="B26" s="3" t="s">
        <v>33</v>
      </c>
      <c r="C26" s="1"/>
      <c r="D26" s="1"/>
      <c r="E26" s="1"/>
      <c r="F26" s="1"/>
      <c r="G26" s="2"/>
      <c r="H26" s="2"/>
      <c r="I26" s="86">
        <f>SUM(G27:G28)</f>
        <v>178.49</v>
      </c>
      <c r="J26" s="10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2.75">
      <c r="A27" s="1">
        <v>213</v>
      </c>
      <c r="B27" s="1" t="s">
        <v>66</v>
      </c>
      <c r="C27" s="1"/>
      <c r="D27" s="1"/>
      <c r="E27" s="1"/>
      <c r="F27" s="44"/>
      <c r="G27" s="2">
        <v>44.11</v>
      </c>
      <c r="H27" s="2"/>
      <c r="I27" s="2"/>
      <c r="J27" s="104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2.75">
      <c r="A28" s="1">
        <v>215</v>
      </c>
      <c r="B28" s="1" t="s">
        <v>67</v>
      </c>
      <c r="C28" s="1"/>
      <c r="D28" s="1"/>
      <c r="E28" s="1"/>
      <c r="F28" s="44"/>
      <c r="G28" s="87">
        <v>134.38</v>
      </c>
      <c r="H28" s="2"/>
      <c r="I28" s="88"/>
      <c r="J28" s="104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ht="12.75">
      <c r="A29" s="1">
        <v>22</v>
      </c>
      <c r="B29" s="3" t="s">
        <v>52</v>
      </c>
      <c r="C29" s="1"/>
      <c r="D29" s="1"/>
      <c r="E29" s="1"/>
      <c r="F29" s="1"/>
      <c r="G29" s="2"/>
      <c r="H29" s="2"/>
      <c r="I29" s="86">
        <f>SUM(G30:G30)</f>
        <v>1.57</v>
      </c>
      <c r="J29" s="104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ht="12.75">
      <c r="A30" s="1">
        <v>222</v>
      </c>
      <c r="B30" s="1" t="s">
        <v>59</v>
      </c>
      <c r="C30" s="1"/>
      <c r="D30" s="1"/>
      <c r="E30" s="1"/>
      <c r="F30" s="44"/>
      <c r="G30" s="87">
        <v>1.57</v>
      </c>
      <c r="H30" s="2"/>
      <c r="I30" s="87"/>
      <c r="J30" s="104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ht="12.75">
      <c r="A31" s="1"/>
      <c r="B31" s="3" t="s">
        <v>10</v>
      </c>
      <c r="C31" s="1"/>
      <c r="D31" s="1"/>
      <c r="E31" s="1"/>
      <c r="F31" s="1"/>
      <c r="G31" s="88"/>
      <c r="H31" s="2"/>
      <c r="I31" s="86">
        <f>SUM(I26:I30)</f>
        <v>180.06</v>
      </c>
      <c r="J31" s="10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6" ht="12.75">
      <c r="A32" s="1"/>
      <c r="B32" s="1"/>
      <c r="C32" s="1"/>
      <c r="D32" s="1"/>
      <c r="E32" s="1"/>
      <c r="F32" s="1"/>
      <c r="G32" s="2"/>
      <c r="H32" s="2"/>
      <c r="I32" s="2"/>
      <c r="J32" s="104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17" t="s">
        <v>29</v>
      </c>
      <c r="W32" s="17" t="s">
        <v>29</v>
      </c>
      <c r="X32" s="17" t="s">
        <v>24</v>
      </c>
      <c r="Y32" s="17" t="s">
        <v>26</v>
      </c>
      <c r="Z32" s="17" t="s">
        <v>27</v>
      </c>
    </row>
    <row r="33" spans="1:26" ht="12.75">
      <c r="A33" s="1">
        <v>3</v>
      </c>
      <c r="B33" s="3" t="s">
        <v>34</v>
      </c>
      <c r="C33" s="1"/>
      <c r="D33" s="1"/>
      <c r="E33" s="1"/>
      <c r="F33" s="1"/>
      <c r="G33" s="2"/>
      <c r="H33" s="2"/>
      <c r="I33" s="2"/>
      <c r="J33" s="104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18" t="s">
        <v>48</v>
      </c>
      <c r="W33" s="18" t="s">
        <v>30</v>
      </c>
      <c r="X33" s="18" t="s">
        <v>25</v>
      </c>
      <c r="Y33" s="21">
        <v>40543</v>
      </c>
      <c r="Z33" s="21" t="s">
        <v>28</v>
      </c>
    </row>
    <row r="34" spans="1:31" ht="12.75">
      <c r="A34" s="1">
        <v>31</v>
      </c>
      <c r="B34" s="3" t="s">
        <v>11</v>
      </c>
      <c r="C34" s="1"/>
      <c r="D34" s="1"/>
      <c r="E34" s="1"/>
      <c r="F34" s="1"/>
      <c r="G34" s="2"/>
      <c r="H34" s="2"/>
      <c r="I34" s="86">
        <f>+G35</f>
        <v>800</v>
      </c>
      <c r="J34" s="10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66">
        <f>+I34</f>
        <v>800</v>
      </c>
      <c r="W34" s="66">
        <f>+I34</f>
        <v>800</v>
      </c>
      <c r="X34" s="67">
        <f>+W34/5</f>
        <v>160</v>
      </c>
      <c r="Y34" s="68">
        <v>160000</v>
      </c>
      <c r="Z34" s="69">
        <f>+X34-Y34</f>
        <v>-159840</v>
      </c>
      <c r="AA34" s="70"/>
      <c r="AB34" s="70" t="s">
        <v>20</v>
      </c>
      <c r="AC34" s="70"/>
      <c r="AD34" s="70"/>
      <c r="AE34" s="70"/>
    </row>
    <row r="35" spans="1:31" ht="12.75">
      <c r="A35" s="1">
        <v>310</v>
      </c>
      <c r="B35" s="1" t="s">
        <v>68</v>
      </c>
      <c r="C35" s="1"/>
      <c r="D35" s="1"/>
      <c r="E35" s="1"/>
      <c r="F35" s="1"/>
      <c r="G35" s="87">
        <v>800</v>
      </c>
      <c r="H35" s="2"/>
      <c r="I35" s="2"/>
      <c r="J35" s="104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66"/>
      <c r="W35" s="66"/>
      <c r="X35" s="70"/>
      <c r="Y35" s="70"/>
      <c r="Z35" s="70"/>
      <c r="AA35" s="71"/>
      <c r="AB35" s="71" t="s">
        <v>21</v>
      </c>
      <c r="AC35" s="70"/>
      <c r="AD35" s="70"/>
      <c r="AE35" s="70"/>
    </row>
    <row r="36" spans="1:31" ht="12.75">
      <c r="A36" s="1">
        <v>32</v>
      </c>
      <c r="B36" s="3" t="s">
        <v>1</v>
      </c>
      <c r="C36" s="1"/>
      <c r="D36" s="1"/>
      <c r="E36" s="1"/>
      <c r="F36" s="1"/>
      <c r="G36" s="2"/>
      <c r="H36" s="2"/>
      <c r="I36" s="86">
        <f>SUM(G37:G38)</f>
        <v>381.36</v>
      </c>
      <c r="J36" s="10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66">
        <f>+I36</f>
        <v>381.36</v>
      </c>
      <c r="W36" s="66">
        <f>+I36</f>
        <v>381.36</v>
      </c>
      <c r="X36" s="70"/>
      <c r="Y36" s="70"/>
      <c r="Z36" s="70"/>
      <c r="AA36" s="70"/>
      <c r="AB36" s="70"/>
      <c r="AC36" s="70"/>
      <c r="AD36" s="70"/>
      <c r="AE36" s="70"/>
    </row>
    <row r="37" spans="1:31" ht="12.75">
      <c r="A37" s="1">
        <v>320</v>
      </c>
      <c r="B37" s="1" t="s">
        <v>69</v>
      </c>
      <c r="C37" s="1"/>
      <c r="D37" s="1"/>
      <c r="E37" s="1"/>
      <c r="F37" s="1"/>
      <c r="G37" s="2">
        <v>160</v>
      </c>
      <c r="H37" s="2"/>
      <c r="I37" s="2"/>
      <c r="J37" s="104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66"/>
      <c r="W37" s="66"/>
      <c r="X37" s="70"/>
      <c r="Y37" s="70"/>
      <c r="Z37" s="70"/>
      <c r="AA37" s="70"/>
      <c r="AB37" s="70"/>
      <c r="AC37" s="70"/>
      <c r="AD37" s="70"/>
      <c r="AE37" s="70"/>
    </row>
    <row r="38" spans="1:31" ht="12.75">
      <c r="A38" s="1">
        <v>322</v>
      </c>
      <c r="B38" s="1" t="s">
        <v>70</v>
      </c>
      <c r="C38" s="1"/>
      <c r="D38" s="1"/>
      <c r="E38" s="1"/>
      <c r="F38" s="1"/>
      <c r="G38" s="87">
        <v>221.36</v>
      </c>
      <c r="H38" s="2"/>
      <c r="I38" s="2"/>
      <c r="J38" s="104"/>
      <c r="K38" s="55"/>
      <c r="L38" s="109"/>
      <c r="M38" s="55"/>
      <c r="N38" s="55"/>
      <c r="O38" s="55"/>
      <c r="P38" s="100"/>
      <c r="Q38" s="55"/>
      <c r="R38" s="55"/>
      <c r="S38" s="55"/>
      <c r="T38" s="55"/>
      <c r="U38" s="55"/>
      <c r="V38" s="66"/>
      <c r="W38" s="66"/>
      <c r="X38" s="70"/>
      <c r="Y38" s="70"/>
      <c r="Z38" s="70"/>
      <c r="AA38" s="70"/>
      <c r="AB38" s="70"/>
      <c r="AC38" s="70"/>
      <c r="AD38" s="70"/>
      <c r="AE38" s="70"/>
    </row>
    <row r="39" spans="1:31" ht="12.75">
      <c r="A39" s="1">
        <v>33</v>
      </c>
      <c r="B39" s="3" t="s">
        <v>45</v>
      </c>
      <c r="C39" s="1"/>
      <c r="D39" s="1"/>
      <c r="E39" s="1"/>
      <c r="F39" s="1"/>
      <c r="G39" s="2"/>
      <c r="H39" s="2"/>
      <c r="I39" s="92">
        <f>+G40</f>
        <v>5.23</v>
      </c>
      <c r="J39" s="104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72">
        <f>+I39</f>
        <v>5.23</v>
      </c>
      <c r="W39" s="72">
        <f>+I39</f>
        <v>5.23</v>
      </c>
      <c r="X39" s="70"/>
      <c r="Y39" s="70"/>
      <c r="Z39" s="70"/>
      <c r="AA39" s="70"/>
      <c r="AB39" s="70"/>
      <c r="AC39" s="70"/>
      <c r="AD39" s="70"/>
      <c r="AE39" s="70"/>
    </row>
    <row r="40" spans="1:31" ht="12.75">
      <c r="A40" s="1">
        <v>332</v>
      </c>
      <c r="B40" s="1" t="s">
        <v>46</v>
      </c>
      <c r="C40" s="1"/>
      <c r="D40" s="1"/>
      <c r="E40" s="1"/>
      <c r="F40" s="1"/>
      <c r="G40" s="95">
        <v>5.23</v>
      </c>
      <c r="H40" s="2"/>
      <c r="I40" s="2"/>
      <c r="J40" s="104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66"/>
      <c r="W40" s="66"/>
      <c r="X40" s="70"/>
      <c r="Y40" s="70"/>
      <c r="Z40" s="70"/>
      <c r="AA40" s="70"/>
      <c r="AB40" s="70"/>
      <c r="AC40" s="70"/>
      <c r="AD40" s="70"/>
      <c r="AE40" s="70"/>
    </row>
    <row r="41" spans="1:31" ht="12.75">
      <c r="A41" s="1">
        <v>34</v>
      </c>
      <c r="B41" s="3" t="s">
        <v>2</v>
      </c>
      <c r="C41" s="1"/>
      <c r="D41" s="1"/>
      <c r="E41" s="1"/>
      <c r="F41" s="1"/>
      <c r="G41" s="2"/>
      <c r="H41" s="2"/>
      <c r="I41" s="86">
        <f>+G42</f>
        <v>311.13</v>
      </c>
      <c r="J41" s="102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73"/>
      <c r="W41" s="74"/>
      <c r="X41" s="70"/>
      <c r="Y41" s="70"/>
      <c r="Z41" s="70"/>
      <c r="AA41" s="70"/>
      <c r="AB41" s="70"/>
      <c r="AC41" s="70"/>
      <c r="AD41" s="70"/>
      <c r="AE41" s="70"/>
    </row>
    <row r="42" spans="1:31" ht="12.75">
      <c r="A42" s="1">
        <v>341</v>
      </c>
      <c r="B42" s="1" t="s">
        <v>71</v>
      </c>
      <c r="C42" s="1"/>
      <c r="D42" s="1"/>
      <c r="E42" s="44"/>
      <c r="F42" s="2"/>
      <c r="G42" s="95">
        <v>311.13</v>
      </c>
      <c r="H42" s="2"/>
      <c r="I42" s="87"/>
      <c r="J42" s="105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66">
        <f>+G42</f>
        <v>311.13</v>
      </c>
      <c r="W42" s="66">
        <f>+V42/2</f>
        <v>155.565</v>
      </c>
      <c r="X42" s="70"/>
      <c r="Y42" s="70"/>
      <c r="Z42" s="70"/>
      <c r="AA42" s="70"/>
      <c r="AB42" s="70"/>
      <c r="AC42" s="70"/>
      <c r="AD42" s="70"/>
      <c r="AE42" s="70"/>
    </row>
    <row r="43" spans="1:31" ht="12.75">
      <c r="A43" s="1"/>
      <c r="B43" s="3" t="s">
        <v>53</v>
      </c>
      <c r="C43" s="1"/>
      <c r="D43" s="1"/>
      <c r="E43" s="44"/>
      <c r="F43" s="2"/>
      <c r="G43" s="101"/>
      <c r="H43" s="2"/>
      <c r="I43" s="86">
        <f>SUM(I34:I42)</f>
        <v>1497.7200000000003</v>
      </c>
      <c r="J43" s="105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66"/>
      <c r="W43" s="66"/>
      <c r="X43" s="70"/>
      <c r="Y43" s="70"/>
      <c r="Z43" s="70"/>
      <c r="AA43" s="70"/>
      <c r="AB43" s="70"/>
      <c r="AC43" s="70"/>
      <c r="AD43" s="70"/>
      <c r="AE43" s="70"/>
    </row>
    <row r="44" spans="1:31" ht="15.75" thickBot="1">
      <c r="A44" s="1"/>
      <c r="B44" s="3" t="s">
        <v>12</v>
      </c>
      <c r="C44" s="1"/>
      <c r="D44" s="1"/>
      <c r="E44" s="1"/>
      <c r="F44" s="1"/>
      <c r="G44" s="2"/>
      <c r="H44" s="2"/>
      <c r="I44" s="89">
        <f>+I43+I31</f>
        <v>1677.7800000000002</v>
      </c>
      <c r="J44" s="102">
        <f>+I44-I23</f>
        <v>0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75">
        <f>SUM(V34:V42)</f>
        <v>1497.7200000000003</v>
      </c>
      <c r="W44" s="76">
        <f>SUM(W34:W42)</f>
        <v>1342.1550000000002</v>
      </c>
      <c r="X44" s="70"/>
      <c r="Y44" s="70"/>
      <c r="Z44" s="70"/>
      <c r="AA44" s="71"/>
      <c r="AB44" s="77" t="s">
        <v>49</v>
      </c>
      <c r="AC44" s="70"/>
      <c r="AD44" s="70"/>
      <c r="AE44" s="70"/>
    </row>
    <row r="45" spans="1:31" ht="13.5" thickTop="1">
      <c r="A45" s="1"/>
      <c r="B45" s="1"/>
      <c r="C45" s="1"/>
      <c r="D45" s="1"/>
      <c r="E45" s="1"/>
      <c r="F45" s="1"/>
      <c r="G45" s="2"/>
      <c r="H45" s="2"/>
      <c r="I45" s="2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78" t="s">
        <v>19</v>
      </c>
      <c r="W45" s="70"/>
      <c r="X45" s="70"/>
      <c r="Y45" s="70"/>
      <c r="Z45" s="70"/>
      <c r="AA45" s="70"/>
      <c r="AB45" s="77" t="s">
        <v>50</v>
      </c>
      <c r="AC45" s="70"/>
      <c r="AD45" s="70"/>
      <c r="AE45" s="70"/>
    </row>
    <row r="46" spans="1:23" ht="12.75">
      <c r="A46" s="1"/>
      <c r="B46" s="1"/>
      <c r="C46" s="1"/>
      <c r="D46" s="1"/>
      <c r="E46" s="1"/>
      <c r="F46" s="1"/>
      <c r="G46" s="2"/>
      <c r="H46" s="2"/>
      <c r="I46" s="2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12">
        <v>80000</v>
      </c>
      <c r="W46" t="s">
        <v>22</v>
      </c>
    </row>
    <row r="47" spans="1:23" ht="12.75">
      <c r="A47" s="1">
        <v>6</v>
      </c>
      <c r="B47" s="3" t="s">
        <v>57</v>
      </c>
      <c r="C47" s="1"/>
      <c r="D47" s="1"/>
      <c r="E47" s="1"/>
      <c r="F47" s="1"/>
      <c r="G47" s="2"/>
      <c r="H47" s="2"/>
      <c r="I47" s="2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43">
        <f>+V44/V46</f>
        <v>0.018721500000000002</v>
      </c>
      <c r="W47" t="s">
        <v>23</v>
      </c>
    </row>
    <row r="48" spans="1:21" ht="12.75">
      <c r="A48" s="1">
        <v>61</v>
      </c>
      <c r="B48" s="3" t="s">
        <v>14</v>
      </c>
      <c r="C48" s="1"/>
      <c r="D48" s="1"/>
      <c r="E48" s="1"/>
      <c r="F48" s="1"/>
      <c r="G48" s="2"/>
      <c r="H48" s="2"/>
      <c r="I48" s="90">
        <f>SUM(G49:G49)</f>
        <v>325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ht="12.75">
      <c r="A49" s="1">
        <v>610</v>
      </c>
      <c r="B49" s="1" t="s">
        <v>72</v>
      </c>
      <c r="C49" s="1"/>
      <c r="D49" s="1"/>
      <c r="E49" s="1"/>
      <c r="F49" s="1"/>
      <c r="G49" s="87">
        <v>325</v>
      </c>
      <c r="H49" s="88"/>
      <c r="I49" s="88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</row>
    <row r="50" spans="1:26" ht="12.75">
      <c r="A50" s="1">
        <v>62</v>
      </c>
      <c r="B50" s="3" t="s">
        <v>0</v>
      </c>
      <c r="C50" s="1"/>
      <c r="D50" s="1"/>
      <c r="E50" s="1"/>
      <c r="F50" s="1"/>
      <c r="G50" s="88"/>
      <c r="H50" s="88"/>
      <c r="I50" s="90">
        <f>SUM(G51:G53)</f>
        <v>1213.01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W50" s="63"/>
      <c r="X50" s="63"/>
      <c r="Y50" s="63"/>
      <c r="Z50" s="63"/>
    </row>
    <row r="51" spans="1:26" ht="12.75">
      <c r="A51" s="1">
        <v>620</v>
      </c>
      <c r="B51" s="1" t="s">
        <v>73</v>
      </c>
      <c r="C51" s="1"/>
      <c r="D51" s="1"/>
      <c r="E51" s="1"/>
      <c r="F51" s="1"/>
      <c r="G51" s="88">
        <v>875</v>
      </c>
      <c r="H51" s="88"/>
      <c r="I51" s="8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W51" s="63"/>
      <c r="X51" s="63"/>
      <c r="Y51" s="64"/>
      <c r="Z51" s="64"/>
    </row>
    <row r="52" spans="1:26" ht="12.75">
      <c r="A52" s="1">
        <v>621</v>
      </c>
      <c r="B52" s="1" t="s">
        <v>74</v>
      </c>
      <c r="C52" s="1"/>
      <c r="D52" s="1"/>
      <c r="E52" s="1"/>
      <c r="F52" s="1"/>
      <c r="G52" s="88">
        <v>325</v>
      </c>
      <c r="H52" s="88"/>
      <c r="I52" s="88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W52" s="63"/>
      <c r="X52" s="63"/>
      <c r="Y52" s="64"/>
      <c r="Z52" s="64"/>
    </row>
    <row r="53" spans="1:26" ht="12.75">
      <c r="A53" s="1">
        <v>624</v>
      </c>
      <c r="B53" s="1" t="s">
        <v>75</v>
      </c>
      <c r="C53" s="1"/>
      <c r="D53" s="1"/>
      <c r="E53" s="1"/>
      <c r="F53" s="1"/>
      <c r="G53" s="87">
        <v>13.01</v>
      </c>
      <c r="H53" s="88"/>
      <c r="I53" s="88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W53" s="65"/>
      <c r="X53" s="65"/>
      <c r="Y53" s="65"/>
      <c r="Z53" s="65"/>
    </row>
    <row r="54" spans="1:26" ht="13.5" thickBot="1">
      <c r="A54" s="1"/>
      <c r="B54" s="3" t="s">
        <v>58</v>
      </c>
      <c r="C54" s="1"/>
      <c r="D54" s="1"/>
      <c r="E54" s="1"/>
      <c r="F54" s="1"/>
      <c r="G54" s="2"/>
      <c r="H54" s="2"/>
      <c r="I54" s="89">
        <f>SUM(I48:I53)</f>
        <v>1538.01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W54" s="12"/>
      <c r="X54" s="12"/>
      <c r="Y54" s="12"/>
      <c r="Z54" s="12"/>
    </row>
    <row r="55" spans="1:26" ht="13.5" thickTop="1">
      <c r="A55" s="46"/>
      <c r="B55" s="1"/>
      <c r="C55" s="1"/>
      <c r="D55" s="1"/>
      <c r="E55" s="1"/>
      <c r="F55" s="1"/>
      <c r="G55" s="2"/>
      <c r="H55" s="2"/>
      <c r="I55" s="2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W55" s="12"/>
      <c r="X55" s="12"/>
      <c r="Y55" s="12"/>
      <c r="Z55" s="12"/>
    </row>
    <row r="56" spans="1:26" ht="12.75">
      <c r="A56" s="1">
        <v>7</v>
      </c>
      <c r="B56" s="3" t="s">
        <v>57</v>
      </c>
      <c r="C56" s="1"/>
      <c r="D56" s="1"/>
      <c r="E56" s="1"/>
      <c r="F56" s="1"/>
      <c r="G56" s="2"/>
      <c r="H56" s="2"/>
      <c r="I56" s="2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W56" s="12"/>
      <c r="X56" s="12"/>
      <c r="Y56" s="12"/>
      <c r="Z56" s="12"/>
    </row>
    <row r="57" spans="1:21" ht="12.75">
      <c r="A57" s="1">
        <v>71</v>
      </c>
      <c r="B57" s="3" t="s">
        <v>35</v>
      </c>
      <c r="C57" s="1"/>
      <c r="D57" s="1"/>
      <c r="E57" s="1"/>
      <c r="F57" s="1"/>
      <c r="G57" s="2"/>
      <c r="H57" s="2"/>
      <c r="I57" s="90">
        <f>SUM(G58:G58)</f>
        <v>325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21" ht="12.75">
      <c r="A58" s="1">
        <v>710</v>
      </c>
      <c r="B58" s="1" t="s">
        <v>76</v>
      </c>
      <c r="C58" s="1"/>
      <c r="D58" s="1"/>
      <c r="E58" s="1"/>
      <c r="F58" s="1"/>
      <c r="G58" s="87">
        <v>325</v>
      </c>
      <c r="H58" s="88"/>
      <c r="I58" s="88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ht="12.75">
      <c r="A59" s="1">
        <v>72</v>
      </c>
      <c r="B59" s="3" t="s">
        <v>51</v>
      </c>
      <c r="C59" s="1"/>
      <c r="D59" s="1"/>
      <c r="E59" s="1"/>
      <c r="F59" s="1"/>
      <c r="G59" s="88"/>
      <c r="H59" s="88"/>
      <c r="I59" s="90">
        <f>SUM(G60:G62)</f>
        <v>1213.01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ht="12.75">
      <c r="A60" s="1">
        <v>720</v>
      </c>
      <c r="B60" s="1" t="s">
        <v>77</v>
      </c>
      <c r="C60" s="1"/>
      <c r="D60" s="1"/>
      <c r="E60" s="1"/>
      <c r="F60" s="1"/>
      <c r="G60" s="88">
        <v>875</v>
      </c>
      <c r="H60" s="88"/>
      <c r="I60" s="88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1" ht="12.75">
      <c r="A61" s="1">
        <v>721</v>
      </c>
      <c r="B61" s="1" t="s">
        <v>78</v>
      </c>
      <c r="C61" s="1"/>
      <c r="D61" s="1"/>
      <c r="E61" s="1"/>
      <c r="F61" s="1"/>
      <c r="G61" s="88">
        <v>325</v>
      </c>
      <c r="H61" s="88"/>
      <c r="I61" s="88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</row>
    <row r="62" spans="1:21" ht="12.75">
      <c r="A62" s="1">
        <v>724</v>
      </c>
      <c r="B62" s="1" t="s">
        <v>79</v>
      </c>
      <c r="C62" s="1"/>
      <c r="D62" s="1"/>
      <c r="E62" s="1"/>
      <c r="F62" s="1"/>
      <c r="G62" s="87">
        <v>13.01</v>
      </c>
      <c r="H62" s="88"/>
      <c r="I62" s="87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</row>
    <row r="63" spans="1:21" ht="13.5" thickBot="1">
      <c r="A63" s="1"/>
      <c r="B63" s="3" t="s">
        <v>58</v>
      </c>
      <c r="C63" s="1"/>
      <c r="D63" s="1"/>
      <c r="E63" s="1"/>
      <c r="F63" s="1"/>
      <c r="G63" s="88"/>
      <c r="H63" s="2"/>
      <c r="I63" s="91">
        <f>SUM(I57:I62)</f>
        <v>1538.01</v>
      </c>
      <c r="J63" s="54">
        <f>+I63-I54</f>
        <v>0</v>
      </c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ht="13.5" thickTop="1">
      <c r="A64" s="1"/>
      <c r="B64" s="3"/>
      <c r="C64" s="1"/>
      <c r="D64" s="1"/>
      <c r="E64" s="1"/>
      <c r="F64" s="1"/>
      <c r="G64" s="88"/>
      <c r="H64" s="2"/>
      <c r="I64" s="90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ht="12.75">
      <c r="A65" s="4"/>
      <c r="B65" s="4"/>
      <c r="C65" s="4"/>
      <c r="D65" s="4"/>
      <c r="E65" s="4"/>
      <c r="F65" s="4"/>
      <c r="G65" s="5"/>
      <c r="H65" s="5"/>
      <c r="I65" s="5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</row>
    <row r="66" spans="7:21" ht="12.75">
      <c r="G66" s="10"/>
      <c r="H66" s="10"/>
      <c r="I66" s="10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</row>
    <row r="67" spans="7:21" ht="12.75">
      <c r="G67" s="10"/>
      <c r="H67" s="10"/>
      <c r="I67" s="10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</row>
    <row r="68" spans="7:21" ht="12.75">
      <c r="G68" s="10"/>
      <c r="H68" s="10"/>
      <c r="I68" s="10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</row>
    <row r="69" spans="7:21" ht="12.75">
      <c r="G69" s="10"/>
      <c r="H69" s="10"/>
      <c r="I69" s="10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</row>
    <row r="70" spans="7:21" ht="12.75">
      <c r="G70" s="10"/>
      <c r="H70" s="10"/>
      <c r="I70" s="10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</row>
    <row r="71" spans="7:21" ht="12.75">
      <c r="G71" s="10"/>
      <c r="H71" s="10"/>
      <c r="I71" s="10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</row>
    <row r="72" spans="1:21" ht="12.75">
      <c r="A72" s="51"/>
      <c r="B72" s="51" t="s">
        <v>95</v>
      </c>
      <c r="C72" s="51"/>
      <c r="D72" s="51" t="s">
        <v>96</v>
      </c>
      <c r="E72" s="51"/>
      <c r="F72" s="51"/>
      <c r="G72" s="57" t="s">
        <v>97</v>
      </c>
      <c r="H72" s="57"/>
      <c r="I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1:21" ht="12.75">
      <c r="A73" s="51"/>
      <c r="B73" s="51" t="s">
        <v>98</v>
      </c>
      <c r="C73" s="51"/>
      <c r="D73" s="51" t="s">
        <v>99</v>
      </c>
      <c r="E73" s="51"/>
      <c r="F73" s="51"/>
      <c r="G73" s="57" t="s">
        <v>100</v>
      </c>
      <c r="H73" s="57"/>
      <c r="I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</row>
    <row r="74" spans="7:21" ht="12.75">
      <c r="G74" s="10"/>
      <c r="H74" s="10"/>
      <c r="I74" s="10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</row>
    <row r="132" ht="12.75">
      <c r="B132" s="12"/>
    </row>
    <row r="133" ht="12.75">
      <c r="B133" s="12"/>
    </row>
    <row r="134" spans="2:4" ht="12.75">
      <c r="B134" s="12"/>
      <c r="C134" s="12"/>
      <c r="D134" s="10"/>
    </row>
  </sheetData>
  <sheetProtection password="CF7A" sheet="1"/>
  <mergeCells count="4">
    <mergeCell ref="A5:I5"/>
    <mergeCell ref="A6:I6"/>
    <mergeCell ref="A7:I7"/>
    <mergeCell ref="A8:I8"/>
  </mergeCells>
  <printOptions/>
  <pageMargins left="1.1023622047244095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22" customWidth="1"/>
    <col min="2" max="2" width="11.421875" style="22" customWidth="1"/>
    <col min="3" max="3" width="13.140625" style="22" customWidth="1"/>
    <col min="4" max="4" width="13.00390625" style="22" customWidth="1"/>
    <col min="5" max="5" width="15.8515625" style="22" customWidth="1"/>
    <col min="6" max="6" width="13.8515625" style="22" customWidth="1"/>
    <col min="7" max="7" width="14.57421875" style="39" customWidth="1"/>
    <col min="8" max="8" width="1.57421875" style="22" customWidth="1"/>
    <col min="9" max="9" width="11.8515625" style="22" bestFit="1" customWidth="1"/>
    <col min="10" max="10" width="0.13671875" style="39" customWidth="1"/>
    <col min="11" max="11" width="13.8515625" style="22" bestFit="1" customWidth="1"/>
    <col min="12" max="12" width="13.8515625" style="22" customWidth="1"/>
    <col min="13" max="14" width="11.421875" style="22" customWidth="1"/>
    <col min="15" max="16384" width="11.421875" style="22" customWidth="1"/>
  </cols>
  <sheetData>
    <row r="1" ht="12.75"/>
    <row r="2" ht="12.75"/>
    <row r="3" ht="12.75"/>
    <row r="4" ht="12.75"/>
    <row r="6" spans="1:10" ht="18.75">
      <c r="A6" s="114" t="s">
        <v>47</v>
      </c>
      <c r="B6" s="114"/>
      <c r="C6" s="114"/>
      <c r="D6" s="114"/>
      <c r="E6" s="114"/>
      <c r="F6" s="114"/>
      <c r="G6" s="114"/>
      <c r="H6" s="114"/>
      <c r="I6" s="114"/>
      <c r="J6" s="59"/>
    </row>
    <row r="7" spans="1:10" ht="12.75">
      <c r="A7" s="115" t="s">
        <v>4</v>
      </c>
      <c r="B7" s="115"/>
      <c r="C7" s="115"/>
      <c r="D7" s="115"/>
      <c r="E7" s="115"/>
      <c r="F7" s="115"/>
      <c r="G7" s="115"/>
      <c r="H7" s="115"/>
      <c r="I7" s="115"/>
      <c r="J7" s="60"/>
    </row>
    <row r="8" spans="1:10" ht="12.75">
      <c r="A8" s="116" t="s">
        <v>93</v>
      </c>
      <c r="B8" s="116"/>
      <c r="C8" s="116"/>
      <c r="D8" s="116"/>
      <c r="E8" s="116"/>
      <c r="F8" s="116"/>
      <c r="G8" s="116"/>
      <c r="H8" s="116"/>
      <c r="I8" s="116"/>
      <c r="J8" s="61"/>
    </row>
    <row r="9" spans="1:10" ht="13.5" thickBot="1">
      <c r="A9" s="117" t="s">
        <v>101</v>
      </c>
      <c r="B9" s="117"/>
      <c r="C9" s="117"/>
      <c r="D9" s="117"/>
      <c r="E9" s="117"/>
      <c r="F9" s="117"/>
      <c r="G9" s="117"/>
      <c r="H9" s="117"/>
      <c r="I9" s="117"/>
      <c r="J9" s="62"/>
    </row>
    <row r="10" spans="1:9" ht="13.5" thickTop="1">
      <c r="A10" s="23"/>
      <c r="G10" s="81"/>
      <c r="H10" s="49"/>
      <c r="I10" s="49"/>
    </row>
    <row r="11" spans="1:10" ht="12.75">
      <c r="A11" s="24">
        <v>5</v>
      </c>
      <c r="B11" s="25" t="s">
        <v>15</v>
      </c>
      <c r="C11" s="26"/>
      <c r="D11" s="26"/>
      <c r="E11" s="26"/>
      <c r="F11" s="26"/>
      <c r="G11" s="40"/>
      <c r="H11" s="5"/>
      <c r="I11" s="5"/>
      <c r="J11" s="40"/>
    </row>
    <row r="12" spans="1:11" ht="12.75">
      <c r="A12" s="24">
        <v>51</v>
      </c>
      <c r="B12" s="27" t="s">
        <v>3</v>
      </c>
      <c r="C12" s="26"/>
      <c r="D12" s="26"/>
      <c r="E12" s="26"/>
      <c r="F12" s="26"/>
      <c r="G12" s="40"/>
      <c r="H12" s="5"/>
      <c r="I12" s="98">
        <f>SUM(G13:G14)</f>
        <v>482.28</v>
      </c>
      <c r="J12" s="40"/>
      <c r="K12" s="30"/>
    </row>
    <row r="13" spans="1:11" ht="12.75">
      <c r="A13" s="24">
        <v>510</v>
      </c>
      <c r="B13" s="28" t="s">
        <v>81</v>
      </c>
      <c r="C13" s="26"/>
      <c r="D13" s="26"/>
      <c r="E13" s="26"/>
      <c r="F13" s="2"/>
      <c r="G13" s="58">
        <v>360.83</v>
      </c>
      <c r="H13" s="5"/>
      <c r="I13" s="5"/>
      <c r="J13" s="40"/>
      <c r="K13" s="49"/>
    </row>
    <row r="14" spans="1:11" ht="12.75">
      <c r="A14" s="24">
        <v>512</v>
      </c>
      <c r="B14" s="28" t="s">
        <v>82</v>
      </c>
      <c r="C14" s="26"/>
      <c r="D14" s="26"/>
      <c r="E14" s="26"/>
      <c r="F14" s="2"/>
      <c r="G14" s="82">
        <v>121.45</v>
      </c>
      <c r="H14" s="5"/>
      <c r="I14" s="83"/>
      <c r="J14" s="40"/>
      <c r="K14" s="49"/>
    </row>
    <row r="15" spans="1:10" ht="12.75">
      <c r="A15" s="24"/>
      <c r="B15" s="6" t="s">
        <v>16</v>
      </c>
      <c r="C15" s="26"/>
      <c r="D15" s="26"/>
      <c r="E15" s="26"/>
      <c r="F15" s="2"/>
      <c r="G15" s="40"/>
      <c r="H15" s="5"/>
      <c r="I15" s="5" t="s">
        <v>13</v>
      </c>
      <c r="J15" s="40"/>
    </row>
    <row r="16" spans="1:10" ht="12.75">
      <c r="A16" s="24">
        <v>4</v>
      </c>
      <c r="B16" s="25" t="s">
        <v>36</v>
      </c>
      <c r="C16" s="26"/>
      <c r="D16" s="26"/>
      <c r="E16" s="26"/>
      <c r="F16" s="2"/>
      <c r="G16" s="40"/>
      <c r="H16" s="5"/>
      <c r="I16" s="5"/>
      <c r="J16" s="40"/>
    </row>
    <row r="17" spans="1:10" ht="12.75">
      <c r="A17" s="24">
        <v>41</v>
      </c>
      <c r="B17" s="29" t="s">
        <v>37</v>
      </c>
      <c r="C17" s="26"/>
      <c r="D17" s="26"/>
      <c r="E17" s="26"/>
      <c r="F17" s="2"/>
      <c r="G17" s="40"/>
      <c r="H17" s="5"/>
      <c r="I17" s="79">
        <f>SUM(G18:G19)</f>
        <v>91.50999999999999</v>
      </c>
      <c r="J17" s="40"/>
    </row>
    <row r="18" spans="1:11" ht="12.75">
      <c r="A18" s="24">
        <v>412</v>
      </c>
      <c r="B18" s="28" t="s">
        <v>83</v>
      </c>
      <c r="C18" s="26"/>
      <c r="D18" s="26"/>
      <c r="E18" s="26"/>
      <c r="F18" s="2"/>
      <c r="G18" s="40">
        <v>90.96</v>
      </c>
      <c r="H18" s="5"/>
      <c r="I18" s="5"/>
      <c r="J18" s="40"/>
      <c r="K18" s="49"/>
    </row>
    <row r="19" spans="1:11" ht="12.75">
      <c r="A19" s="24">
        <v>413</v>
      </c>
      <c r="B19" s="28" t="s">
        <v>84</v>
      </c>
      <c r="C19" s="26"/>
      <c r="D19" s="26"/>
      <c r="E19" s="26"/>
      <c r="F19" s="2"/>
      <c r="G19" s="82">
        <v>0.55</v>
      </c>
      <c r="H19" s="5"/>
      <c r="I19" s="84"/>
      <c r="J19" s="40"/>
      <c r="K19" s="49"/>
    </row>
    <row r="20" spans="1:12" ht="12.75">
      <c r="A20" s="24"/>
      <c r="B20" s="29" t="s">
        <v>38</v>
      </c>
      <c r="C20" s="26"/>
      <c r="D20" s="26"/>
      <c r="E20" s="26"/>
      <c r="F20" s="2"/>
      <c r="G20" s="47"/>
      <c r="H20" s="5"/>
      <c r="I20" s="93">
        <f>+I12-I17</f>
        <v>390.77</v>
      </c>
      <c r="J20" s="40"/>
      <c r="L20" s="30"/>
    </row>
    <row r="21" spans="1:10" ht="12.75">
      <c r="A21" s="24"/>
      <c r="B21" s="25" t="s">
        <v>17</v>
      </c>
      <c r="C21" s="7"/>
      <c r="D21" s="7"/>
      <c r="E21" s="7"/>
      <c r="F21" s="7"/>
      <c r="G21" s="40"/>
      <c r="H21" s="5"/>
      <c r="I21" s="5"/>
      <c r="J21" s="40"/>
    </row>
    <row r="22" spans="1:10" ht="12.75">
      <c r="A22" s="24">
        <v>52</v>
      </c>
      <c r="B22" s="29" t="s">
        <v>39</v>
      </c>
      <c r="C22" s="7"/>
      <c r="D22" s="7"/>
      <c r="E22" s="7"/>
      <c r="F22" s="7"/>
      <c r="G22" s="40"/>
      <c r="H22" s="5"/>
      <c r="I22" s="98">
        <f>SUM(G23:G24)</f>
        <v>50.06</v>
      </c>
      <c r="J22" s="40"/>
    </row>
    <row r="23" spans="1:11" ht="12.75">
      <c r="A23" s="24">
        <v>521</v>
      </c>
      <c r="B23" s="28" t="s">
        <v>85</v>
      </c>
      <c r="C23" s="7"/>
      <c r="D23" s="7"/>
      <c r="E23" s="7"/>
      <c r="F23" s="7"/>
      <c r="G23" s="40">
        <v>31.67</v>
      </c>
      <c r="H23" s="5"/>
      <c r="I23" s="5"/>
      <c r="J23" s="40"/>
      <c r="K23" s="49"/>
    </row>
    <row r="24" spans="1:11" ht="12.75">
      <c r="A24" s="24">
        <v>522</v>
      </c>
      <c r="B24" s="28" t="s">
        <v>86</v>
      </c>
      <c r="C24" s="7"/>
      <c r="D24" s="7"/>
      <c r="E24" s="7"/>
      <c r="F24" s="7"/>
      <c r="G24" s="82">
        <v>18.39</v>
      </c>
      <c r="H24" s="5"/>
      <c r="I24" s="84"/>
      <c r="J24" s="40"/>
      <c r="K24" s="49"/>
    </row>
    <row r="25" spans="1:12" ht="12.75">
      <c r="A25" s="24"/>
      <c r="B25" s="29" t="s">
        <v>40</v>
      </c>
      <c r="C25" s="7"/>
      <c r="D25" s="7"/>
      <c r="E25" s="7"/>
      <c r="F25" s="7"/>
      <c r="G25" s="58"/>
      <c r="H25" s="5"/>
      <c r="I25" s="93">
        <f>+I20+I22</f>
        <v>440.83</v>
      </c>
      <c r="J25" s="40"/>
      <c r="L25" s="30"/>
    </row>
    <row r="26" spans="1:10" ht="12.75">
      <c r="A26" s="24"/>
      <c r="B26" s="25" t="s">
        <v>16</v>
      </c>
      <c r="C26" s="7"/>
      <c r="D26" s="7"/>
      <c r="E26" s="7"/>
      <c r="F26" s="7"/>
      <c r="G26" s="58"/>
      <c r="H26" s="5"/>
      <c r="I26" s="5"/>
      <c r="J26" s="40"/>
    </row>
    <row r="27" spans="1:10" ht="12.75">
      <c r="A27" s="24">
        <v>42</v>
      </c>
      <c r="B27" s="27" t="s">
        <v>18</v>
      </c>
      <c r="C27" s="7"/>
      <c r="D27" s="7"/>
      <c r="E27" s="7"/>
      <c r="F27" s="7"/>
      <c r="G27" s="40"/>
      <c r="H27" s="5"/>
      <c r="I27" s="79">
        <f>+G28+G29</f>
        <v>1.4</v>
      </c>
      <c r="J27" s="40"/>
    </row>
    <row r="28" spans="1:11" ht="12.75">
      <c r="A28" s="24">
        <v>421</v>
      </c>
      <c r="B28" s="28" t="s">
        <v>87</v>
      </c>
      <c r="C28" s="7"/>
      <c r="D28" s="7"/>
      <c r="E28" s="7"/>
      <c r="F28" s="7"/>
      <c r="G28" s="58">
        <v>1.39</v>
      </c>
      <c r="H28" s="5"/>
      <c r="J28" s="40"/>
      <c r="K28" s="49"/>
    </row>
    <row r="29" spans="1:11" ht="12.75">
      <c r="A29" s="24">
        <v>422</v>
      </c>
      <c r="B29" s="28" t="s">
        <v>88</v>
      </c>
      <c r="C29" s="7"/>
      <c r="D29" s="7"/>
      <c r="E29" s="7"/>
      <c r="F29" s="7"/>
      <c r="G29" s="82">
        <v>0.01</v>
      </c>
      <c r="H29" s="5"/>
      <c r="I29" s="84"/>
      <c r="J29" s="40"/>
      <c r="K29" s="49"/>
    </row>
    <row r="30" spans="1:12" ht="12.75">
      <c r="A30" s="24"/>
      <c r="B30" s="29" t="s">
        <v>41</v>
      </c>
      <c r="C30" s="7"/>
      <c r="D30" s="7"/>
      <c r="E30" s="7"/>
      <c r="F30" s="7"/>
      <c r="G30" s="58"/>
      <c r="H30" s="5"/>
      <c r="I30" s="93">
        <f>+I25-I27</f>
        <v>439.43</v>
      </c>
      <c r="J30" s="40"/>
      <c r="K30" s="99"/>
      <c r="L30" s="30"/>
    </row>
    <row r="31" spans="1:10" ht="12.75">
      <c r="A31" s="24"/>
      <c r="B31" s="6" t="s">
        <v>16</v>
      </c>
      <c r="C31" s="8"/>
      <c r="D31" s="8"/>
      <c r="E31" s="8"/>
      <c r="F31" s="8"/>
      <c r="G31" s="40"/>
      <c r="H31" s="5"/>
      <c r="I31" s="5"/>
      <c r="J31" s="40"/>
    </row>
    <row r="32" spans="1:12" ht="12.75">
      <c r="A32" s="24">
        <v>44</v>
      </c>
      <c r="B32" s="27" t="s">
        <v>42</v>
      </c>
      <c r="C32" s="8"/>
      <c r="D32" s="8"/>
      <c r="E32" s="8"/>
      <c r="F32" s="8"/>
      <c r="G32" s="40"/>
      <c r="H32" s="5"/>
      <c r="I32" s="79">
        <f>+G33</f>
        <v>129.08</v>
      </c>
      <c r="J32" s="40"/>
      <c r="L32" s="96"/>
    </row>
    <row r="33" spans="1:11" ht="12.75">
      <c r="A33" s="24">
        <v>440</v>
      </c>
      <c r="B33" s="28" t="s">
        <v>89</v>
      </c>
      <c r="C33" s="8"/>
      <c r="D33" s="8"/>
      <c r="E33" s="8"/>
      <c r="F33" s="8"/>
      <c r="G33" s="82">
        <v>129.08</v>
      </c>
      <c r="H33" s="5"/>
      <c r="I33" s="84"/>
      <c r="J33" s="40"/>
      <c r="K33" s="49"/>
    </row>
    <row r="34" spans="1:12" ht="12.75">
      <c r="A34" s="24"/>
      <c r="B34" s="29" t="s">
        <v>43</v>
      </c>
      <c r="C34" s="7"/>
      <c r="D34" s="7"/>
      <c r="E34" s="7"/>
      <c r="F34" s="7"/>
      <c r="G34" s="58"/>
      <c r="H34" s="5"/>
      <c r="I34" s="93">
        <f>+I30-I32</f>
        <v>310.35</v>
      </c>
      <c r="J34" s="40"/>
      <c r="K34" s="99"/>
      <c r="L34" s="30"/>
    </row>
    <row r="35" spans="1:10" ht="12.75">
      <c r="A35" s="24"/>
      <c r="B35" s="6" t="s">
        <v>17</v>
      </c>
      <c r="C35" s="7"/>
      <c r="D35" s="7"/>
      <c r="E35" s="7"/>
      <c r="F35" s="7"/>
      <c r="G35" s="58"/>
      <c r="H35" s="5"/>
      <c r="I35" s="5"/>
      <c r="J35" s="40"/>
    </row>
    <row r="36" spans="1:10" ht="12.75">
      <c r="A36" s="24">
        <v>53</v>
      </c>
      <c r="B36" s="29" t="s">
        <v>44</v>
      </c>
      <c r="C36" s="7"/>
      <c r="D36" s="7"/>
      <c r="E36" s="7"/>
      <c r="F36" s="7"/>
      <c r="G36" s="58"/>
      <c r="H36" s="5"/>
      <c r="I36" s="85">
        <f>+G37</f>
        <v>0.95</v>
      </c>
      <c r="J36" s="40"/>
    </row>
    <row r="37" spans="1:11" ht="12.75">
      <c r="A37" s="24">
        <v>530</v>
      </c>
      <c r="B37" s="28" t="s">
        <v>91</v>
      </c>
      <c r="C37" s="7"/>
      <c r="D37" s="7"/>
      <c r="E37" s="7"/>
      <c r="F37" s="7"/>
      <c r="G37" s="82">
        <v>0.95</v>
      </c>
      <c r="H37" s="5"/>
      <c r="I37" s="85"/>
      <c r="J37" s="40"/>
      <c r="K37" s="49"/>
    </row>
    <row r="38" spans="1:10" ht="12.75">
      <c r="A38" s="24"/>
      <c r="B38" s="6" t="s">
        <v>16</v>
      </c>
      <c r="C38" s="7"/>
      <c r="D38" s="7"/>
      <c r="E38" s="7"/>
      <c r="F38" s="7"/>
      <c r="G38" s="58"/>
      <c r="H38" s="5"/>
      <c r="I38" s="80"/>
      <c r="J38" s="40"/>
    </row>
    <row r="39" spans="1:10" ht="12.75">
      <c r="A39" s="24">
        <v>43</v>
      </c>
      <c r="B39" s="29" t="s">
        <v>56</v>
      </c>
      <c r="C39" s="26"/>
      <c r="D39" s="26"/>
      <c r="E39" s="26"/>
      <c r="F39" s="2"/>
      <c r="G39" s="58"/>
      <c r="H39" s="80"/>
      <c r="I39" s="85">
        <f>+G40</f>
        <v>0.17</v>
      </c>
      <c r="J39" s="40"/>
    </row>
    <row r="40" spans="1:11" ht="12.75">
      <c r="A40" s="24">
        <v>430</v>
      </c>
      <c r="B40" s="28" t="s">
        <v>90</v>
      </c>
      <c r="C40" s="26"/>
      <c r="D40" s="26"/>
      <c r="E40" s="26"/>
      <c r="F40" s="2"/>
      <c r="G40" s="82">
        <v>0.17</v>
      </c>
      <c r="H40" s="80"/>
      <c r="I40" s="84"/>
      <c r="J40" s="40"/>
      <c r="K40" s="49"/>
    </row>
    <row r="41" spans="1:12" ht="13.5" thickBot="1">
      <c r="A41" s="24"/>
      <c r="B41" s="35" t="s">
        <v>54</v>
      </c>
      <c r="C41" s="8"/>
      <c r="D41" s="8"/>
      <c r="E41" s="8"/>
      <c r="F41" s="8"/>
      <c r="G41" s="40"/>
      <c r="H41" s="5"/>
      <c r="I41" s="94">
        <f>+I34+I36-I39</f>
        <v>311.13</v>
      </c>
      <c r="J41" s="40"/>
      <c r="K41" s="49"/>
      <c r="L41" s="12"/>
    </row>
    <row r="42" spans="1:10" ht="13.5" thickTop="1">
      <c r="A42" s="31"/>
      <c r="B42" s="48"/>
      <c r="C42" s="15"/>
      <c r="D42" s="15"/>
      <c r="E42" s="15"/>
      <c r="F42" s="15"/>
      <c r="G42" s="58"/>
      <c r="H42" s="80"/>
      <c r="I42" s="80"/>
      <c r="J42" s="58"/>
    </row>
    <row r="43" spans="1:12" ht="12.75">
      <c r="A43" s="31"/>
      <c r="B43" s="32"/>
      <c r="C43" s="15"/>
      <c r="D43" s="15"/>
      <c r="E43" s="15"/>
      <c r="F43" s="15"/>
      <c r="G43" s="58"/>
      <c r="H43" s="80"/>
      <c r="I43" s="85"/>
      <c r="J43" s="58"/>
      <c r="K43" s="12"/>
      <c r="L43" s="12"/>
    </row>
    <row r="44" spans="1:10" ht="12.75">
      <c r="A44" s="31"/>
      <c r="B44" s="36"/>
      <c r="C44" s="15"/>
      <c r="D44" s="15"/>
      <c r="E44" s="15"/>
      <c r="F44" s="15"/>
      <c r="G44" s="58"/>
      <c r="H44" s="80"/>
      <c r="I44" s="80"/>
      <c r="J44" s="58"/>
    </row>
    <row r="45" spans="1:10" ht="12.75">
      <c r="A45" s="31"/>
      <c r="B45" s="35"/>
      <c r="C45" s="15"/>
      <c r="D45" s="15"/>
      <c r="E45" s="15"/>
      <c r="F45" s="15"/>
      <c r="G45" s="58"/>
      <c r="H45" s="80"/>
      <c r="I45" s="85"/>
      <c r="J45" s="58"/>
    </row>
    <row r="46" spans="1:10" ht="12.75">
      <c r="A46" s="31"/>
      <c r="B46" s="36"/>
      <c r="C46" s="15"/>
      <c r="D46" s="15"/>
      <c r="E46" s="15"/>
      <c r="F46" s="15"/>
      <c r="G46" s="97"/>
      <c r="H46" s="33"/>
      <c r="I46" s="34"/>
      <c r="J46" s="58"/>
    </row>
    <row r="47" spans="1:12" ht="12.75">
      <c r="A47" s="31"/>
      <c r="B47" s="35"/>
      <c r="C47" s="15"/>
      <c r="D47" s="15"/>
      <c r="E47" s="15"/>
      <c r="F47" s="15"/>
      <c r="G47" s="41"/>
      <c r="H47" s="11"/>
      <c r="I47" s="19"/>
      <c r="J47" s="58"/>
      <c r="K47" s="12"/>
      <c r="L47" s="14"/>
    </row>
    <row r="48" spans="1:12" ht="12.75">
      <c r="A48" s="31"/>
      <c r="B48" s="35"/>
      <c r="C48" s="15"/>
      <c r="D48" s="15"/>
      <c r="E48" s="15"/>
      <c r="F48" s="15"/>
      <c r="G48" s="41"/>
      <c r="H48" s="11"/>
      <c r="I48" s="19"/>
      <c r="J48" s="58"/>
      <c r="K48" s="12"/>
      <c r="L48" s="14"/>
    </row>
    <row r="49" spans="1:12" ht="12.75">
      <c r="A49" s="31"/>
      <c r="B49" s="35"/>
      <c r="C49" s="15"/>
      <c r="D49" s="15"/>
      <c r="E49" s="15"/>
      <c r="F49" s="15"/>
      <c r="G49" s="41"/>
      <c r="H49" s="11"/>
      <c r="I49" s="19"/>
      <c r="J49" s="58"/>
      <c r="K49" s="12"/>
      <c r="L49" s="14"/>
    </row>
    <row r="50" spans="1:12" ht="12.75">
      <c r="A50" s="31"/>
      <c r="B50" s="35"/>
      <c r="C50" s="15"/>
      <c r="D50" s="15"/>
      <c r="E50" s="15"/>
      <c r="F50" s="15"/>
      <c r="G50" s="41"/>
      <c r="H50" s="11"/>
      <c r="I50" s="19"/>
      <c r="J50" s="58"/>
      <c r="K50" s="12"/>
      <c r="L50" s="14"/>
    </row>
    <row r="51" spans="2:9" ht="12.75">
      <c r="B51" s="37"/>
      <c r="C51" s="37"/>
      <c r="D51" s="37"/>
      <c r="E51" s="37"/>
      <c r="G51" s="42"/>
      <c r="H51" s="30"/>
      <c r="I51" s="30"/>
    </row>
    <row r="52" spans="2:5" ht="12.75">
      <c r="B52" s="38"/>
      <c r="C52" s="38"/>
      <c r="D52" s="38"/>
      <c r="E52" s="38"/>
    </row>
    <row r="53" spans="1:9" ht="12.75">
      <c r="A53" s="51"/>
      <c r="B53" s="51" t="s">
        <v>102</v>
      </c>
      <c r="C53" s="51"/>
      <c r="D53" s="51" t="s">
        <v>103</v>
      </c>
      <c r="E53" s="51"/>
      <c r="F53" s="51"/>
      <c r="G53" s="57" t="s">
        <v>104</v>
      </c>
      <c r="H53" s="57"/>
      <c r="I53" s="57"/>
    </row>
    <row r="54" spans="1:9" ht="12.75">
      <c r="A54" s="51"/>
      <c r="B54" s="51" t="s">
        <v>105</v>
      </c>
      <c r="C54" s="51"/>
      <c r="D54" s="51" t="s">
        <v>106</v>
      </c>
      <c r="E54" s="51"/>
      <c r="F54" s="51"/>
      <c r="G54" s="57" t="s">
        <v>107</v>
      </c>
      <c r="H54" s="57"/>
      <c r="I54" s="57"/>
    </row>
  </sheetData>
  <sheetProtection password="CF7A" sheet="1"/>
  <mergeCells count="4">
    <mergeCell ref="A6:I6"/>
    <mergeCell ref="A7:I7"/>
    <mergeCell ref="A8:I8"/>
    <mergeCell ref="A9:I9"/>
  </mergeCells>
  <printOptions/>
  <pageMargins left="0.7874015748031497" right="0.7874015748031497" top="0.7874015748031497" bottom="0.2755905511811024" header="0" footer="0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2020-11-03T15:30:16Z</cp:lastPrinted>
  <dcterms:created xsi:type="dcterms:W3CDTF">2002-03-04T23:42:58Z</dcterms:created>
  <dcterms:modified xsi:type="dcterms:W3CDTF">2020-11-03T15:56:57Z</dcterms:modified>
  <cp:category/>
  <cp:version/>
  <cp:contentType/>
  <cp:contentStatus/>
</cp:coreProperties>
</file>