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bookViews>
    <workbookView xWindow="0" yWindow="0" windowWidth="20490" windowHeight="7620"/>
  </bookViews>
  <sheets>
    <sheet name="Balance" sheetId="3" r:id="rId1"/>
    <sheet name="Estado de resultados" sheetId="5" r:id="rId2"/>
  </sheets>
  <calcPr calcId="162913"/>
</workbook>
</file>

<file path=xl/calcChain.xml><?xml version="1.0" encoding="utf-8"?>
<calcChain xmlns="http://schemas.openxmlformats.org/spreadsheetml/2006/main">
  <c r="D47" i="3" l="1"/>
  <c r="F33" i="5"/>
  <c r="F41" i="5"/>
  <c r="F42" i="5"/>
  <c r="F23" i="5"/>
  <c r="F18" i="5"/>
  <c r="F25" i="5" s="1"/>
  <c r="F29" i="5" s="1"/>
  <c r="D30" i="3"/>
  <c r="D43" i="3"/>
  <c r="D48" i="3" s="1"/>
  <c r="D49" i="3" s="1"/>
  <c r="D39" i="3"/>
  <c r="D40" i="3" s="1"/>
  <c r="D23" i="3"/>
  <c r="D17" i="3"/>
  <c r="F34" i="5" l="1"/>
  <c r="F44" i="5" s="1"/>
  <c r="F47" i="5" s="1"/>
  <c r="D31" i="3"/>
</calcChain>
</file>

<file path=xl/sharedStrings.xml><?xml version="1.0" encoding="utf-8"?>
<sst xmlns="http://schemas.openxmlformats.org/spreadsheetml/2006/main" count="74" uniqueCount="71">
  <si>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</si>
  <si>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</si>
  <si>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</si>
  <si>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</si>
  <si>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</si>
  <si>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</si>
  <si>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</si>
  <si>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</si>
  <si>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</si>
  <si>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</si>
  <si>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</si>
  <si>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</si>
  <si>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</si>
  <si>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</si>
  <si>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</si>
  <si>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</si>
  <si>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</si>
  <si>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</si>
  <si>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</si>
  <si>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</si>
  <si>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</si>
  <si>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</si>
  <si>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</si>
  <si>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</si>
  <si>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</si>
  <si>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</si>
  <si>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</si>
  <si>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</si>
  <si>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</si>
  <si>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</si>
  <si>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</si>
  <si>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</si>
  <si>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</si>
  <si>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</si>
  <si>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</si>
  <si>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</si>
  <si>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</si>
  <si>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</si>
  <si>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</si>
  <si>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</si>
  <si>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</si>
  <si>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</si>
  <si>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</si>
  <si>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</si>
  <si>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</si>
  <si>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</si>
  <si>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</si>
  <si>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</si>
  <si>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</si>
  <si>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</si>
  <si>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</si>
  <si>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</si>
  <si>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</si>
  <si>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</si>
  <si>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</si>
  <si>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</si>
  <si>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</si>
  <si>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</si>
  <si>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</si>
  <si>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</si>
  <si>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</si>
  <si>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</si>
  <si>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</si>
  <si>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</si>
  <si>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</si>
  <si>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</si>
  <si>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</si>
  <si>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 xml:space="preserve">                                               </t>
  </si>
  <si>
    <t>Al 31 de Agosto de 2020</t>
  </si>
  <si>
    <t xml:space="preserve">   Activos por derecho de uso neto</t>
  </si>
  <si>
    <t>Para el periodo terminado el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</si>
</sst>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_ ;\(#,##0\)\ "/>
    <numFmt numFmtId="166" formatCode="#,##0;[Red]#,##0"/>
    <numFmt numFmtId="167" formatCode="#,##0;\(#,##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1"/>
      <name val="universe for kpmg"/>
    </font>
    <font>
      <sz val="11"/>
      <name val="universe for kpmg"/>
    </font>
    <font>
      <b/>
      <u/>
      <sz val="11"/>
      <name val="universe for kpmg"/>
    </font>
    <font>
      <u/>
      <sz val="11"/>
      <name val="universe for kpmg"/>
    </font>
    <font>
      <sz val="12"/>
      <name val="universe for kpmg"/>
    </font>
    <font>
      <sz val="11"/>
      <color indexed="10"/>
      <name val="universe for kpm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</cellStyleXfs>
  <cellXfs count="73">
    <xf numFmtId="0" fontId="0" fillId="0" borderId="0" xfId="0"/>
    <xf numFmtId="0" fontId="5" fillId="2" borderId="0" xfId="0" applyFont="1" applyFill="1"/>
    <xf numFmtId="165" fontId="5" fillId="2" borderId="0" xfId="1" applyNumberFormat="1" applyFont="1" applyFill="1" applyAlignment="1">
      <alignment horizontal="left"/>
    </xf>
    <xf numFmtId="37" fontId="5" fillId="2" borderId="0" xfId="1" applyNumberFormat="1" applyFont="1" applyFill="1" applyAlignment="1">
      <alignment horizontal="left"/>
    </xf>
    <xf numFmtId="37" fontId="5" fillId="2" borderId="0" xfId="1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37" fontId="4" fillId="2" borderId="0" xfId="0" applyNumberFormat="1" applyFont="1" applyFill="1" applyAlignment="1">
      <alignment horizontal="left"/>
    </xf>
    <xf numFmtId="37" fontId="4" fillId="2" borderId="0" xfId="0" applyNumberFormat="1" applyFont="1" applyFill="1" applyBorder="1" applyAlignment="1">
      <alignment horizontal="left"/>
    </xf>
    <xf numFmtId="165" fontId="5" fillId="2" borderId="0" xfId="1" applyNumberFormat="1" applyFont="1" applyFill="1" applyBorder="1" applyAlignment="1">
      <alignment horizontal="left"/>
    </xf>
    <xf numFmtId="0" fontId="5" fillId="2" borderId="0" xfId="2" applyFont="1" applyFill="1" applyAlignment="1"/>
    <xf numFmtId="49" fontId="5" fillId="2" borderId="0" xfId="2" applyNumberFormat="1" applyFont="1" applyFill="1" applyAlignment="1">
      <alignment horizontal="center"/>
    </xf>
    <xf numFmtId="37" fontId="5" fillId="2" borderId="0" xfId="2" applyNumberFormat="1" applyFont="1" applyFill="1" applyAlignment="1"/>
    <xf numFmtId="37" fontId="5" fillId="2" borderId="0" xfId="2" applyNumberFormat="1" applyFont="1" applyFill="1" applyBorder="1" applyAlignment="1"/>
    <xf numFmtId="37" fontId="5" fillId="2" borderId="0" xfId="2" applyNumberFormat="1" applyFont="1" applyFill="1"/>
    <xf numFmtId="0" fontId="5" fillId="2" borderId="3" xfId="2" applyFont="1" applyFill="1" applyBorder="1" applyAlignment="1"/>
    <xf numFmtId="49" fontId="5" fillId="2" borderId="3" xfId="2" applyNumberFormat="1" applyFont="1" applyFill="1" applyBorder="1" applyAlignment="1">
      <alignment horizontal="center"/>
    </xf>
    <xf numFmtId="37" fontId="5" fillId="2" borderId="3" xfId="2" applyNumberFormat="1" applyFont="1" applyFill="1" applyBorder="1"/>
    <xf numFmtId="37" fontId="5" fillId="2" borderId="0" xfId="0" quotePrefix="1" applyNumberFormat="1" applyFont="1" applyFill="1" applyAlignment="1" applyProtection="1"/>
    <xf numFmtId="49" fontId="6" fillId="2" borderId="0" xfId="0" applyNumberFormat="1" applyFont="1" applyFill="1" applyAlignment="1" applyProtection="1">
      <alignment horizontal="center"/>
    </xf>
    <xf numFmtId="37" fontId="6" fillId="2" borderId="0" xfId="0" quotePrefix="1" applyNumberFormat="1" applyFont="1" applyFill="1" applyAlignment="1" applyProtection="1">
      <alignment horizontal="center"/>
    </xf>
    <xf numFmtId="17" fontId="6" fillId="2" borderId="0" xfId="0" quotePrefix="1" applyNumberFormat="1" applyFont="1" applyFill="1" applyAlignment="1" applyProtection="1">
      <alignment horizontal="center"/>
    </xf>
    <xf numFmtId="0" fontId="6" fillId="2" borderId="0" xfId="0" quotePrefix="1" applyNumberFormat="1" applyFont="1" applyFill="1" applyBorder="1" applyAlignment="1" applyProtection="1">
      <alignment horizontal="center"/>
    </xf>
    <xf numFmtId="166" fontId="5" fillId="2" borderId="0" xfId="0" applyNumberFormat="1" applyFont="1" applyFill="1"/>
    <xf numFmtId="37" fontId="5" fillId="2" borderId="0" xfId="1" applyNumberFormat="1" applyFont="1" applyFill="1" applyBorder="1"/>
    <xf numFmtId="37" fontId="5" fillId="2" borderId="0" xfId="1" applyNumberFormat="1" applyFont="1" applyFill="1" applyBorder="1" applyAlignment="1">
      <alignment horizontal="right"/>
    </xf>
    <xf numFmtId="39" fontId="5" fillId="2" borderId="0" xfId="0" applyNumberFormat="1" applyFont="1" applyFill="1"/>
    <xf numFmtId="37" fontId="5" fillId="2" borderId="1" xfId="1" applyNumberFormat="1" applyFont="1" applyFill="1" applyBorder="1" applyAlignment="1">
      <alignment horizontal="right"/>
    </xf>
    <xf numFmtId="37" fontId="7" fillId="2" borderId="0" xfId="1" applyNumberFormat="1" applyFont="1" applyFill="1" applyBorder="1"/>
    <xf numFmtId="37" fontId="5" fillId="2" borderId="0" xfId="0" applyNumberFormat="1" applyFont="1" applyFill="1"/>
    <xf numFmtId="0" fontId="5" fillId="2" borderId="0" xfId="0" applyFont="1" applyFill="1" applyBorder="1"/>
    <xf numFmtId="167" fontId="5" fillId="2" borderId="1" xfId="1" applyNumberFormat="1" applyFont="1" applyFill="1" applyBorder="1"/>
    <xf numFmtId="37" fontId="5" fillId="2" borderId="0" xfId="1" applyNumberFormat="1" applyFont="1" applyFill="1"/>
    <xf numFmtId="0" fontId="4" fillId="2" borderId="0" xfId="0" applyFont="1" applyFill="1"/>
    <xf numFmtId="37" fontId="5" fillId="2" borderId="4" xfId="1" applyNumberFormat="1" applyFont="1" applyFill="1" applyBorder="1"/>
    <xf numFmtId="0" fontId="4" fillId="2" borderId="0" xfId="0" applyFont="1" applyFill="1" applyBorder="1"/>
    <xf numFmtId="166" fontId="5" fillId="2" borderId="0" xfId="0" applyNumberFormat="1" applyFont="1" applyFill="1" applyBorder="1"/>
    <xf numFmtId="37" fontId="4" fillId="2" borderId="0" xfId="1" applyNumberFormat="1" applyFont="1" applyFill="1" applyBorder="1"/>
    <xf numFmtId="0" fontId="6" fillId="2" borderId="0" xfId="0" applyFont="1" applyFill="1" applyBorder="1" applyAlignment="1"/>
    <xf numFmtId="37" fontId="6" fillId="2" borderId="0" xfId="0" applyNumberFormat="1" applyFont="1" applyFill="1" applyBorder="1" applyAlignment="1"/>
    <xf numFmtId="37" fontId="5" fillId="2" borderId="2" xfId="1" applyNumberFormat="1" applyFont="1" applyFill="1" applyBorder="1"/>
    <xf numFmtId="37" fontId="5" fillId="2" borderId="0" xfId="0" applyNumberFormat="1" applyFont="1" applyFill="1" applyBorder="1"/>
    <xf numFmtId="37" fontId="5" fillId="2" borderId="0" xfId="1" applyNumberFormat="1" applyFont="1" applyFill="1" applyBorder="1" applyAlignment="1"/>
    <xf numFmtId="39" fontId="5" fillId="2" borderId="0" xfId="0" applyNumberFormat="1" applyFont="1" applyFill="1" applyBorder="1"/>
    <xf numFmtId="49" fontId="5" fillId="2" borderId="0" xfId="0" applyNumberFormat="1" applyFont="1" applyFill="1" applyAlignment="1" applyProtection="1">
      <alignment horizontal="center"/>
    </xf>
    <xf numFmtId="167" fontId="5" fillId="2" borderId="0" xfId="0" applyNumberFormat="1" applyFont="1" applyFill="1" applyProtection="1"/>
    <xf numFmtId="37" fontId="5" fillId="2" borderId="0" xfId="0" applyNumberFormat="1" applyFont="1" applyFill="1" applyProtection="1"/>
    <xf numFmtId="37" fontId="8" fillId="2" borderId="0" xfId="0" applyNumberFormat="1" applyFont="1" applyFill="1"/>
    <xf numFmtId="0" fontId="8" fillId="2" borderId="0" xfId="0" applyFont="1" applyFill="1"/>
    <xf numFmtId="0" fontId="5" fillId="2" borderId="0" xfId="0" applyFont="1" applyFill="1" applyAlignment="1"/>
    <xf numFmtId="49" fontId="5" fillId="2" borderId="0" xfId="0" applyNumberFormat="1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 applyBorder="1" applyAlignment="1">
      <alignment horizontal="left"/>
    </xf>
    <xf numFmtId="38" fontId="5" fillId="2" borderId="0" xfId="0" applyNumberFormat="1" applyFont="1" applyFill="1"/>
    <xf numFmtId="0" fontId="5" fillId="2" borderId="0" xfId="2" applyFont="1" applyFill="1" applyBorder="1" applyAlignment="1"/>
    <xf numFmtId="0" fontId="5" fillId="2" borderId="0" xfId="2" applyFont="1" applyFill="1"/>
    <xf numFmtId="0" fontId="5" fillId="2" borderId="3" xfId="2" applyFont="1" applyFill="1" applyBorder="1"/>
    <xf numFmtId="49" fontId="5" fillId="2" borderId="0" xfId="2" applyNumberFormat="1" applyFont="1" applyFill="1" applyBorder="1" applyAlignment="1">
      <alignment horizontal="center"/>
    </xf>
    <xf numFmtId="49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7" fontId="5" fillId="2" borderId="0" xfId="1" applyNumberFormat="1" applyFont="1" applyFill="1"/>
    <xf numFmtId="167" fontId="5" fillId="2" borderId="0" xfId="1" applyNumberFormat="1" applyFont="1" applyFill="1" applyBorder="1"/>
    <xf numFmtId="4" fontId="5" fillId="2" borderId="0" xfId="0" applyNumberFormat="1" applyFont="1" applyFill="1"/>
    <xf numFmtId="167" fontId="5" fillId="2" borderId="2" xfId="1" applyNumberFormat="1" applyFont="1" applyFill="1" applyBorder="1"/>
    <xf numFmtId="166" fontId="5" fillId="2" borderId="0" xfId="0" applyNumberFormat="1" applyFont="1" applyFill="1" applyBorder="1" applyAlignment="1">
      <alignment horizontal="center"/>
    </xf>
    <xf numFmtId="40" fontId="5" fillId="2" borderId="0" xfId="0" applyNumberFormat="1" applyFont="1" applyFill="1"/>
    <xf numFmtId="0" fontId="5" fillId="2" borderId="0" xfId="0" applyFont="1" applyFill="1" applyAlignment="1">
      <alignment horizontal="center"/>
    </xf>
    <xf numFmtId="167" fontId="5" fillId="2" borderId="0" xfId="0" applyNumberFormat="1" applyFont="1" applyFill="1"/>
    <xf numFmtId="167" fontId="4" fillId="2" borderId="0" xfId="1" applyNumberFormat="1" applyFont="1" applyFill="1" applyBorder="1"/>
    <xf numFmtId="165" fontId="4" fillId="2" borderId="0" xfId="1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165" fontId="5" fillId="2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E1"/>
    </sheetView>
  </sheetViews>
  <sheetFormatPr baseColWidth="10" defaultColWidth="9.140625" defaultRowHeight="14.25"/>
  <cols>
    <col min="1" max="1" width="27.7109375" style="1" customWidth="1"/>
    <col min="2" max="2" width="13.28515625" style="1" customWidth="1"/>
    <col min="3" max="3" width="13" style="22" customWidth="1"/>
    <col min="4" max="4" width="16.42578125" style="31" customWidth="1"/>
    <col min="5" max="5" width="4.85546875" style="23" customWidth="1"/>
    <col min="6" max="6" width="10.28515625" style="1" bestFit="1" customWidth="1"/>
    <col min="7" max="7" width="14.140625" style="1" bestFit="1" customWidth="1"/>
    <col min="8" max="16384" width="9.140625" style="1"/>
  </cols>
  <sheetData>
    <row r="1" spans="1:7" ht="17.25" customHeight="1">
      <c r="A1" s="70" t="s">
        <v>1</v>
      </c>
      <c r="B1" s="70"/>
      <c r="C1" s="70"/>
      <c r="D1" s="70"/>
      <c r="E1" s="70"/>
    </row>
    <row r="2" spans="1:7" ht="15.75" customHeight="1">
      <c r="A2" s="2" t="s">
        <v>2</v>
      </c>
      <c r="B2" s="2"/>
      <c r="C2" s="2"/>
      <c r="D2" s="3"/>
      <c r="E2" s="4"/>
    </row>
    <row r="3" spans="1:7" ht="12" customHeight="1">
      <c r="A3" s="2"/>
      <c r="B3" s="2"/>
      <c r="C3" s="2"/>
      <c r="D3" s="3"/>
      <c r="E3" s="4"/>
    </row>
    <row r="4" spans="1:7" ht="15">
      <c r="A4" s="71" t="s">
        <v>3</v>
      </c>
      <c r="B4" s="71"/>
      <c r="C4" s="71"/>
      <c r="D4" s="71"/>
      <c r="E4" s="71"/>
    </row>
    <row r="5" spans="1:7" ht="12" customHeight="1">
      <c r="A5" s="5"/>
      <c r="B5" s="5"/>
      <c r="C5" s="5"/>
      <c r="D5" s="6"/>
      <c r="E5" s="7"/>
    </row>
    <row r="6" spans="1:7">
      <c r="A6" s="72" t="s">
        <v>68</v>
      </c>
      <c r="B6" s="72"/>
      <c r="C6" s="72"/>
      <c r="D6" s="72"/>
      <c r="E6" s="72"/>
    </row>
    <row r="7" spans="1:7" ht="7.5" customHeight="1">
      <c r="A7" s="8"/>
      <c r="B7" s="8"/>
      <c r="C7" s="8"/>
      <c r="D7" s="4"/>
      <c r="E7" s="4"/>
    </row>
    <row r="8" spans="1:7" ht="14.25" customHeight="1">
      <c r="A8" s="9" t="s">
        <v>4</v>
      </c>
      <c r="B8" s="10"/>
      <c r="C8" s="10"/>
      <c r="D8" s="11"/>
      <c r="E8" s="12"/>
    </row>
    <row r="9" spans="1:7" ht="12" customHeight="1" thickBot="1">
      <c r="A9" s="9"/>
      <c r="B9" s="10"/>
      <c r="C9" s="10"/>
      <c r="D9" s="13"/>
      <c r="E9" s="13"/>
    </row>
    <row r="10" spans="1:7" ht="15" customHeight="1" thickTop="1">
      <c r="A10" s="14"/>
      <c r="B10" s="15"/>
      <c r="C10" s="15"/>
      <c r="D10" s="16"/>
      <c r="E10" s="16"/>
    </row>
    <row r="11" spans="1:7" ht="16.5" customHeight="1">
      <c r="A11" s="17"/>
      <c r="B11" s="18"/>
      <c r="C11" s="19"/>
      <c r="D11" s="20">
        <v>44060</v>
      </c>
      <c r="E11" s="21"/>
    </row>
    <row r="12" spans="1:7" ht="15" customHeight="1">
      <c r="A12" s="1" t="s">
        <v>5</v>
      </c>
      <c r="D12" s="23"/>
    </row>
    <row r="13" spans="1:7" ht="15" customHeight="1">
      <c r="A13" s="1" t="s">
        <v>6</v>
      </c>
      <c r="D13" s="24">
        <v>950</v>
      </c>
      <c r="G13" s="25"/>
    </row>
    <row r="14" spans="1:7" ht="15" customHeight="1">
      <c r="A14" s="1" t="s">
        <v>7</v>
      </c>
      <c r="D14" s="24">
        <v>13376091.779999999</v>
      </c>
      <c r="G14" s="25"/>
    </row>
    <row r="15" spans="1:7" ht="15" customHeight="1">
      <c r="A15" s="1" t="s">
        <v>8</v>
      </c>
      <c r="D15" s="26">
        <v>111007.89</v>
      </c>
      <c r="E15" s="27"/>
      <c r="G15" s="25"/>
    </row>
    <row r="16" spans="1:7" ht="15" hidden="1" customHeight="1">
      <c r="A16" s="1" t="s">
        <v>9</v>
      </c>
      <c r="D16" s="26">
        <v>0</v>
      </c>
    </row>
    <row r="17" spans="1:7" ht="15.75" customHeight="1">
      <c r="A17" s="1" t="s">
        <v>10</v>
      </c>
      <c r="D17" s="23">
        <f>SUM(D13:D16)</f>
        <v>13488049.67</v>
      </c>
    </row>
    <row r="18" spans="1:7" ht="15" customHeight="1">
      <c r="D18" s="23"/>
    </row>
    <row r="19" spans="1:7" ht="15" customHeight="1">
      <c r="A19" s="1" t="s">
        <v>11</v>
      </c>
      <c r="D19" s="23">
        <v>0</v>
      </c>
      <c r="F19" s="28"/>
    </row>
    <row r="20" spans="1:7" ht="15" customHeight="1">
      <c r="D20" s="23"/>
    </row>
    <row r="21" spans="1:7" ht="15" customHeight="1">
      <c r="A21" s="1" t="s">
        <v>12</v>
      </c>
      <c r="D21" s="23">
        <v>117737641.98999999</v>
      </c>
      <c r="G21" s="25"/>
    </row>
    <row r="22" spans="1:7" ht="15" customHeight="1">
      <c r="A22" s="29" t="s">
        <v>13</v>
      </c>
      <c r="D22" s="30">
        <v>-637257.91</v>
      </c>
      <c r="G22" s="25"/>
    </row>
    <row r="23" spans="1:7" ht="15" customHeight="1">
      <c r="A23" s="1" t="s">
        <v>14</v>
      </c>
      <c r="D23" s="23">
        <f>SUM(D21:D22)</f>
        <v>117100384.08</v>
      </c>
    </row>
    <row r="24" spans="1:7" ht="15" customHeight="1">
      <c r="D24" s="23"/>
    </row>
    <row r="25" spans="1:7" ht="15" customHeight="1">
      <c r="A25" s="1" t="s">
        <v>15</v>
      </c>
      <c r="D25" s="31">
        <v>261050.6</v>
      </c>
      <c r="F25" s="28"/>
      <c r="G25" s="25"/>
    </row>
    <row r="26" spans="1:7" ht="15" customHeight="1">
      <c r="A26" s="1" t="s">
        <v>16</v>
      </c>
      <c r="D26" s="31">
        <v>362260.47999999998</v>
      </c>
      <c r="F26" s="28"/>
      <c r="G26" s="25"/>
    </row>
    <row r="27" spans="1:7" ht="15" customHeight="1">
      <c r="A27" s="1" t="s">
        <v>17</v>
      </c>
      <c r="D27" s="31">
        <v>2576523.02</v>
      </c>
      <c r="G27" s="25"/>
    </row>
    <row r="28" spans="1:7" ht="15" customHeight="1">
      <c r="A28" s="1" t="s">
        <v>69</v>
      </c>
      <c r="D28" s="31">
        <v>154411</v>
      </c>
    </row>
    <row r="29" spans="1:7" ht="15" customHeight="1">
      <c r="A29" s="1" t="s">
        <v>18</v>
      </c>
      <c r="D29" s="31">
        <v>99164.37</v>
      </c>
      <c r="G29" s="25"/>
    </row>
    <row r="30" spans="1:7" ht="15" customHeight="1">
      <c r="A30" s="1" t="s">
        <v>19</v>
      </c>
      <c r="D30" s="31">
        <f>607871+300</f>
        <v>608171</v>
      </c>
      <c r="G30" s="25"/>
    </row>
    <row r="31" spans="1:7" ht="15" customHeight="1" thickBot="1">
      <c r="A31" s="32" t="s">
        <v>20</v>
      </c>
      <c r="D31" s="33">
        <f>+D17+D23+D25+D26+D27+D28+D29+D30</f>
        <v>134650014.22</v>
      </c>
    </row>
    <row r="32" spans="1:7" ht="15.75" thickTop="1">
      <c r="A32" s="34"/>
      <c r="B32" s="29"/>
      <c r="C32" s="35"/>
      <c r="D32" s="36"/>
      <c r="E32" s="36"/>
    </row>
    <row r="33" spans="1:7" ht="20.100000000000001" customHeight="1">
      <c r="A33" s="37" t="s">
        <v>21</v>
      </c>
      <c r="B33" s="37"/>
      <c r="C33" s="37"/>
      <c r="D33" s="38"/>
      <c r="E33" s="38"/>
    </row>
    <row r="34" spans="1:7" ht="19.149999999999999" customHeight="1">
      <c r="A34" s="1" t="s">
        <v>22</v>
      </c>
    </row>
    <row r="35" spans="1:7">
      <c r="A35" s="1" t="s">
        <v>23</v>
      </c>
      <c r="D35" s="31">
        <v>38412000</v>
      </c>
      <c r="G35" s="25"/>
    </row>
    <row r="36" spans="1:7">
      <c r="A36" s="1" t="s">
        <v>24</v>
      </c>
      <c r="D36" s="31">
        <v>32811000</v>
      </c>
      <c r="G36" s="25"/>
    </row>
    <row r="37" spans="1:7">
      <c r="A37" s="1" t="s">
        <v>25</v>
      </c>
      <c r="D37" s="31">
        <v>38593449</v>
      </c>
      <c r="G37" s="25"/>
    </row>
    <row r="38" spans="1:7" ht="15" customHeight="1">
      <c r="A38" s="1" t="s">
        <v>26</v>
      </c>
      <c r="D38" s="31">
        <v>35248.79</v>
      </c>
    </row>
    <row r="39" spans="1:7" ht="16.149999999999999" customHeight="1">
      <c r="A39" s="1" t="s">
        <v>27</v>
      </c>
      <c r="D39" s="31">
        <f>827482.06+1167849.4</f>
        <v>1995331.46</v>
      </c>
      <c r="G39" s="25"/>
    </row>
    <row r="40" spans="1:7" ht="16.149999999999999" customHeight="1">
      <c r="A40" s="5" t="s">
        <v>28</v>
      </c>
      <c r="D40" s="39">
        <f>SUM(D35:D39)</f>
        <v>111847029.25</v>
      </c>
    </row>
    <row r="41" spans="1:7" ht="11.25" customHeight="1">
      <c r="A41" s="32"/>
      <c r="D41" s="36"/>
      <c r="E41" s="36"/>
    </row>
    <row r="42" spans="1:7">
      <c r="A42" s="1" t="s">
        <v>29</v>
      </c>
      <c r="D42" s="23"/>
    </row>
    <row r="43" spans="1:7" ht="16.149999999999999" customHeight="1">
      <c r="A43" s="1" t="s">
        <v>30</v>
      </c>
      <c r="D43" s="23">
        <f>5812874+12000</f>
        <v>5824874</v>
      </c>
      <c r="G43" s="25"/>
    </row>
    <row r="44" spans="1:7" ht="16.149999999999999" customHeight="1">
      <c r="A44" s="1" t="s">
        <v>31</v>
      </c>
      <c r="D44" s="23">
        <v>1159800</v>
      </c>
      <c r="G44" s="25"/>
    </row>
    <row r="45" spans="1:7" ht="16.149999999999999" customHeight="1">
      <c r="A45" s="1" t="s">
        <v>32</v>
      </c>
      <c r="D45" s="23">
        <v>1800000</v>
      </c>
      <c r="G45" s="25"/>
    </row>
    <row r="46" spans="1:7" ht="16.149999999999999" customHeight="1">
      <c r="A46" s="40" t="s">
        <v>33</v>
      </c>
      <c r="D46" s="23">
        <v>0</v>
      </c>
      <c r="F46" s="28"/>
    </row>
    <row r="47" spans="1:7" s="29" customFormat="1" ht="16.149999999999999" customHeight="1">
      <c r="A47" s="29" t="s">
        <v>34</v>
      </c>
      <c r="C47" s="35"/>
      <c r="D47" s="41">
        <f>12549869.72+1468441.08</f>
        <v>14018310.800000001</v>
      </c>
      <c r="E47" s="41"/>
      <c r="F47" s="40"/>
      <c r="G47" s="42"/>
    </row>
    <row r="48" spans="1:7" ht="15">
      <c r="A48" s="71" t="s">
        <v>35</v>
      </c>
      <c r="B48" s="71"/>
      <c r="D48" s="39">
        <f>SUM(D43:D47)</f>
        <v>22802984.800000001</v>
      </c>
      <c r="F48" s="29"/>
    </row>
    <row r="49" spans="1:5" s="29" customFormat="1" ht="15.75" thickBot="1">
      <c r="A49" s="34" t="s">
        <v>36</v>
      </c>
      <c r="C49" s="35"/>
      <c r="D49" s="33">
        <f>+D40+D48</f>
        <v>134650014.05000001</v>
      </c>
      <c r="E49" s="23"/>
    </row>
    <row r="50" spans="1:5" ht="15" thickTop="1"/>
    <row r="51" spans="1:5" s="47" customFormat="1" ht="15">
      <c r="A51" s="1"/>
      <c r="B51" s="43"/>
      <c r="C51" s="44"/>
      <c r="D51" s="45"/>
      <c r="E51" s="46"/>
    </row>
    <row r="52" spans="1:5" s="47" customFormat="1" ht="15">
      <c r="A52" s="48"/>
      <c r="B52" s="49"/>
      <c r="C52" s="1"/>
      <c r="D52" s="28"/>
      <c r="E52" s="46"/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G1"/>
    </sheetView>
  </sheetViews>
  <sheetFormatPr baseColWidth="10" defaultColWidth="9.140625" defaultRowHeight="14.25"/>
  <cols>
    <col min="1" max="1" width="11.140625" style="1" customWidth="1"/>
    <col min="2" max="3" width="9.140625" style="1" customWidth="1"/>
    <col min="4" max="4" width="21.28515625" style="1" customWidth="1"/>
    <col min="5" max="5" width="11.28515625" style="1" customWidth="1"/>
    <col min="6" max="6" width="12.85546875" style="1" customWidth="1"/>
    <col min="7" max="7" width="5.140625" style="29" customWidth="1"/>
    <col min="8" max="8" width="9.140625" style="1"/>
    <col min="9" max="9" width="12.140625" style="1" bestFit="1" customWidth="1"/>
    <col min="10" max="16384" width="9.140625" style="1"/>
  </cols>
  <sheetData>
    <row r="1" spans="1:9" ht="15">
      <c r="A1" s="70" t="s">
        <v>1</v>
      </c>
      <c r="B1" s="70"/>
      <c r="C1" s="70"/>
      <c r="D1" s="70"/>
      <c r="E1" s="70"/>
      <c r="F1" s="70"/>
      <c r="G1" s="70"/>
      <c r="H1" s="50"/>
    </row>
    <row r="2" spans="1:9">
      <c r="A2" s="2" t="s">
        <v>2</v>
      </c>
      <c r="B2" s="2"/>
      <c r="C2" s="2"/>
      <c r="D2" s="2"/>
      <c r="E2" s="2"/>
      <c r="F2" s="2"/>
      <c r="G2" s="8"/>
      <c r="H2" s="50"/>
    </row>
    <row r="3" spans="1:9">
      <c r="A3" s="2"/>
      <c r="B3" s="2"/>
      <c r="C3" s="2"/>
      <c r="D3" s="2"/>
      <c r="E3" s="2"/>
      <c r="F3" s="2"/>
      <c r="G3" s="8"/>
      <c r="H3" s="50"/>
    </row>
    <row r="4" spans="1:9" ht="15">
      <c r="A4" s="71" t="s">
        <v>38</v>
      </c>
      <c r="B4" s="71"/>
      <c r="C4" s="71"/>
      <c r="D4" s="71"/>
      <c r="E4" s="71"/>
      <c r="F4" s="71"/>
      <c r="G4" s="71"/>
      <c r="H4" s="50"/>
    </row>
    <row r="5" spans="1:9" ht="15">
      <c r="A5" s="5"/>
      <c r="B5" s="5"/>
      <c r="C5" s="5"/>
      <c r="D5" s="5"/>
      <c r="E5" s="5"/>
      <c r="F5" s="5"/>
      <c r="G5" s="51"/>
      <c r="H5" s="50"/>
    </row>
    <row r="6" spans="1:9">
      <c r="A6" s="72" t="s">
        <v>70</v>
      </c>
      <c r="B6" s="72"/>
      <c r="C6" s="72"/>
      <c r="D6" s="72"/>
      <c r="E6" s="72"/>
      <c r="F6" s="8"/>
      <c r="G6" s="8"/>
      <c r="H6" s="52"/>
    </row>
    <row r="7" spans="1:9">
      <c r="A7" s="8"/>
      <c r="B7" s="8"/>
      <c r="C7" s="8"/>
      <c r="D7" s="8"/>
      <c r="E7" s="8"/>
      <c r="F7" s="8"/>
      <c r="G7" s="8"/>
      <c r="H7" s="52"/>
    </row>
    <row r="8" spans="1:9">
      <c r="A8" s="9" t="s">
        <v>4</v>
      </c>
      <c r="B8" s="10"/>
      <c r="C8" s="10"/>
      <c r="D8" s="10"/>
      <c r="E8" s="10"/>
      <c r="F8" s="9"/>
      <c r="G8" s="53"/>
    </row>
    <row r="9" spans="1:9" ht="15" thickBot="1">
      <c r="A9" s="9"/>
      <c r="B9" s="10"/>
      <c r="C9" s="10"/>
      <c r="D9" s="10"/>
      <c r="E9" s="10"/>
      <c r="F9" s="54"/>
      <c r="G9" s="54"/>
    </row>
    <row r="10" spans="1:9" ht="15" thickTop="1">
      <c r="A10" s="14"/>
      <c r="B10" s="15"/>
      <c r="C10" s="15"/>
      <c r="D10" s="15"/>
      <c r="E10" s="15"/>
      <c r="F10" s="55"/>
      <c r="G10" s="55"/>
    </row>
    <row r="11" spans="1:9" ht="15">
      <c r="A11" s="53"/>
      <c r="B11" s="56"/>
      <c r="C11" s="56"/>
      <c r="D11" s="56"/>
      <c r="E11" s="57"/>
      <c r="F11" s="58">
        <v>44060</v>
      </c>
      <c r="G11" s="59"/>
    </row>
    <row r="12" spans="1:9">
      <c r="A12" s="1" t="s">
        <v>39</v>
      </c>
      <c r="C12" s="22"/>
      <c r="E12" s="60"/>
      <c r="F12" s="61"/>
      <c r="G12" s="62"/>
    </row>
    <row r="13" spans="1:9">
      <c r="A13" s="1" t="s">
        <v>40</v>
      </c>
      <c r="C13" s="22"/>
      <c r="D13" s="22"/>
      <c r="E13" s="60"/>
      <c r="F13" s="61" t="s">
        <v>37</v>
      </c>
      <c r="G13" s="62"/>
    </row>
    <row r="14" spans="1:9">
      <c r="A14" s="1" t="s">
        <v>41</v>
      </c>
      <c r="C14" s="22"/>
      <c r="D14" s="22"/>
      <c r="E14" s="60"/>
      <c r="F14" s="61">
        <v>6065124.96</v>
      </c>
      <c r="G14" s="62"/>
      <c r="I14" s="63"/>
    </row>
    <row r="15" spans="1:9">
      <c r="A15" s="1" t="s">
        <v>42</v>
      </c>
      <c r="C15" s="22"/>
      <c r="D15" s="22"/>
      <c r="E15" s="60"/>
      <c r="F15" s="61">
        <v>3366.47</v>
      </c>
      <c r="G15" s="62"/>
      <c r="I15" s="63"/>
    </row>
    <row r="16" spans="1:9">
      <c r="A16" s="1" t="s">
        <v>43</v>
      </c>
      <c r="C16" s="22"/>
      <c r="D16" s="22"/>
      <c r="E16" s="60"/>
      <c r="F16" s="62">
        <v>846030.56</v>
      </c>
      <c r="G16" s="62"/>
      <c r="I16" s="63"/>
    </row>
    <row r="17" spans="1:9">
      <c r="A17" s="1" t="s">
        <v>44</v>
      </c>
      <c r="C17" s="22"/>
      <c r="D17" s="22"/>
      <c r="E17" s="60"/>
      <c r="F17" s="61">
        <v>145541.32999999999</v>
      </c>
      <c r="G17" s="62"/>
      <c r="I17" s="63"/>
    </row>
    <row r="18" spans="1:9" ht="15">
      <c r="A18" s="32" t="s">
        <v>45</v>
      </c>
      <c r="C18" s="22"/>
      <c r="D18" s="22"/>
      <c r="E18" s="60"/>
      <c r="F18" s="64">
        <f>SUM(F14:F17)</f>
        <v>7060063.3200000003</v>
      </c>
      <c r="G18" s="62"/>
      <c r="I18" s="63"/>
    </row>
    <row r="19" spans="1:9">
      <c r="C19" s="22"/>
      <c r="D19" s="22"/>
      <c r="E19" s="60"/>
      <c r="F19" s="61"/>
      <c r="G19" s="62"/>
      <c r="I19" s="63"/>
    </row>
    <row r="20" spans="1:9">
      <c r="A20" s="1" t="s">
        <v>0</v>
      </c>
      <c r="C20" s="22"/>
      <c r="D20" s="22"/>
      <c r="E20" s="60"/>
      <c r="F20" s="61"/>
      <c r="G20" s="62"/>
      <c r="I20" s="63"/>
    </row>
    <row r="21" spans="1:9">
      <c r="A21" s="1" t="s">
        <v>46</v>
      </c>
      <c r="C21" s="22"/>
      <c r="D21" s="22"/>
      <c r="E21" s="60"/>
      <c r="F21" s="61">
        <v>3638625.86</v>
      </c>
      <c r="G21" s="62"/>
      <c r="I21" s="63"/>
    </row>
    <row r="22" spans="1:9">
      <c r="A22" s="29" t="s">
        <v>47</v>
      </c>
      <c r="B22" s="29"/>
      <c r="C22" s="35"/>
      <c r="D22" s="29"/>
      <c r="E22" s="65"/>
      <c r="F22" s="62">
        <v>150277.88</v>
      </c>
      <c r="G22" s="62"/>
      <c r="I22" s="63"/>
    </row>
    <row r="23" spans="1:9" ht="15">
      <c r="A23" s="32" t="s">
        <v>48</v>
      </c>
      <c r="C23" s="22"/>
      <c r="D23" s="22"/>
      <c r="E23" s="60"/>
      <c r="F23" s="64">
        <f>SUM(F21:F22)</f>
        <v>3788903.7399999998</v>
      </c>
      <c r="G23" s="62"/>
    </row>
    <row r="24" spans="1:9" ht="15">
      <c r="A24" s="32"/>
      <c r="C24" s="22"/>
      <c r="D24" s="22"/>
      <c r="E24" s="60"/>
      <c r="F24" s="62"/>
      <c r="G24" s="62"/>
    </row>
    <row r="25" spans="1:9" ht="15">
      <c r="A25" s="32" t="s">
        <v>49</v>
      </c>
      <c r="C25" s="22"/>
      <c r="D25" s="22"/>
      <c r="E25" s="60"/>
      <c r="F25" s="62">
        <f>+F18-F23</f>
        <v>3271159.5800000005</v>
      </c>
      <c r="G25" s="62"/>
    </row>
    <row r="26" spans="1:9">
      <c r="A26" s="29"/>
      <c r="B26" s="29"/>
      <c r="C26" s="35"/>
      <c r="D26" s="29"/>
      <c r="E26" s="65"/>
      <c r="F26" s="62"/>
      <c r="G26" s="62"/>
    </row>
    <row r="27" spans="1:9">
      <c r="A27" s="1" t="s">
        <v>50</v>
      </c>
      <c r="C27" s="22"/>
      <c r="D27" s="22"/>
      <c r="E27" s="60"/>
      <c r="F27" s="30">
        <v>-409452.23</v>
      </c>
      <c r="G27" s="62"/>
    </row>
    <row r="28" spans="1:9">
      <c r="A28" s="1" t="s">
        <v>51</v>
      </c>
      <c r="C28" s="22"/>
      <c r="D28" s="22"/>
      <c r="E28" s="60"/>
      <c r="F28" s="62"/>
      <c r="G28" s="62"/>
    </row>
    <row r="29" spans="1:9">
      <c r="A29" s="1" t="s">
        <v>52</v>
      </c>
      <c r="C29" s="22"/>
      <c r="D29" s="22"/>
      <c r="E29" s="60"/>
      <c r="F29" s="30">
        <f>+F25+F27</f>
        <v>2861707.3500000006</v>
      </c>
      <c r="G29" s="62"/>
    </row>
    <row r="30" spans="1:9">
      <c r="A30" s="29"/>
      <c r="B30" s="29"/>
      <c r="C30" s="35"/>
      <c r="D30" s="29"/>
      <c r="E30" s="65"/>
      <c r="F30" s="62"/>
      <c r="G30" s="62"/>
    </row>
    <row r="31" spans="1:9" ht="15">
      <c r="A31" s="32" t="s">
        <v>53</v>
      </c>
      <c r="C31" s="22"/>
      <c r="D31" s="22"/>
      <c r="E31" s="60"/>
      <c r="F31" s="61"/>
      <c r="G31" s="62"/>
    </row>
    <row r="32" spans="1:9">
      <c r="A32" s="1" t="s">
        <v>54</v>
      </c>
      <c r="C32" s="22"/>
      <c r="D32" s="22"/>
      <c r="E32" s="60"/>
      <c r="F32" s="61">
        <v>0</v>
      </c>
      <c r="G32" s="62"/>
    </row>
    <row r="33" spans="1:9">
      <c r="A33" s="1" t="s">
        <v>55</v>
      </c>
      <c r="C33" s="22"/>
      <c r="D33" s="22"/>
      <c r="E33" s="60"/>
      <c r="F33" s="61">
        <f>122823.56-650</f>
        <v>122173.56</v>
      </c>
      <c r="G33" s="62"/>
      <c r="I33" s="66"/>
    </row>
    <row r="34" spans="1:9" ht="15">
      <c r="A34" s="32" t="s">
        <v>56</v>
      </c>
      <c r="C34" s="22"/>
      <c r="D34" s="22"/>
      <c r="E34" s="60"/>
      <c r="F34" s="64">
        <f>+F29+F33</f>
        <v>2983880.9100000006</v>
      </c>
      <c r="G34" s="62"/>
    </row>
    <row r="35" spans="1:9">
      <c r="C35" s="22"/>
      <c r="D35" s="22"/>
      <c r="E35" s="60"/>
      <c r="F35" s="62"/>
      <c r="G35" s="62"/>
    </row>
    <row r="36" spans="1:9">
      <c r="A36" s="1" t="s">
        <v>57</v>
      </c>
      <c r="C36" s="22"/>
      <c r="D36" s="22"/>
      <c r="E36" s="60"/>
      <c r="F36" s="61"/>
      <c r="G36" s="62"/>
    </row>
    <row r="37" spans="1:9">
      <c r="A37" s="1" t="s">
        <v>58</v>
      </c>
      <c r="C37" s="22"/>
      <c r="D37" s="22"/>
      <c r="E37" s="60"/>
      <c r="F37" s="61">
        <v>741382.54799999995</v>
      </c>
      <c r="G37" s="62"/>
      <c r="I37" s="66"/>
    </row>
    <row r="38" spans="1:9">
      <c r="A38" s="1" t="s">
        <v>59</v>
      </c>
      <c r="C38" s="22"/>
      <c r="D38" s="22"/>
      <c r="E38" s="60"/>
      <c r="F38" s="61">
        <v>155515.81</v>
      </c>
      <c r="G38" s="62"/>
      <c r="I38" s="66"/>
    </row>
    <row r="39" spans="1:9">
      <c r="A39" s="1" t="s">
        <v>60</v>
      </c>
      <c r="C39" s="22"/>
      <c r="D39" s="22"/>
      <c r="E39" s="60"/>
      <c r="F39" s="61">
        <v>325254.90000000002</v>
      </c>
      <c r="G39" s="62"/>
      <c r="I39" s="66"/>
    </row>
    <row r="40" spans="1:9">
      <c r="A40" s="1" t="s">
        <v>61</v>
      </c>
      <c r="C40" s="22"/>
      <c r="D40" s="22"/>
      <c r="E40" s="60"/>
      <c r="F40" s="61">
        <v>393589</v>
      </c>
      <c r="G40" s="62"/>
      <c r="I40" s="66"/>
    </row>
    <row r="41" spans="1:9">
      <c r="A41" s="1" t="s">
        <v>62</v>
      </c>
      <c r="C41" s="22"/>
      <c r="D41" s="22"/>
      <c r="E41" s="60"/>
      <c r="F41" s="61">
        <f>234047.21+158</f>
        <v>234205.21</v>
      </c>
      <c r="G41" s="62"/>
      <c r="I41" s="66"/>
    </row>
    <row r="42" spans="1:9" ht="15">
      <c r="A42" s="32" t="s">
        <v>63</v>
      </c>
      <c r="C42" s="22"/>
      <c r="D42" s="22"/>
      <c r="E42" s="60"/>
      <c r="F42" s="64">
        <f>SUM(F37:F41)</f>
        <v>1849947.4679999999</v>
      </c>
      <c r="G42" s="62"/>
    </row>
    <row r="43" spans="1:9" ht="15">
      <c r="A43" s="32"/>
      <c r="C43" s="22"/>
      <c r="D43" s="22"/>
      <c r="E43" s="60"/>
      <c r="F43" s="62"/>
      <c r="G43" s="62"/>
    </row>
    <row r="44" spans="1:9" ht="15">
      <c r="A44" s="32" t="s">
        <v>64</v>
      </c>
      <c r="C44" s="22"/>
      <c r="D44" s="22"/>
      <c r="E44" s="60"/>
      <c r="F44" s="61">
        <f>+F34-F42</f>
        <v>1133933.4420000007</v>
      </c>
      <c r="G44" s="62"/>
    </row>
    <row r="45" spans="1:9" ht="15">
      <c r="A45" s="32"/>
      <c r="C45" s="22"/>
      <c r="D45" s="22"/>
      <c r="E45" s="60"/>
      <c r="F45" s="61"/>
      <c r="G45" s="62"/>
    </row>
    <row r="46" spans="1:9">
      <c r="A46" s="1" t="s">
        <v>65</v>
      </c>
      <c r="C46" s="22"/>
      <c r="D46" s="22"/>
      <c r="E46" s="60"/>
      <c r="F46" s="62">
        <v>505338.69</v>
      </c>
      <c r="G46" s="62"/>
      <c r="I46" s="66"/>
    </row>
    <row r="47" spans="1:9" ht="15">
      <c r="A47" s="34" t="s">
        <v>66</v>
      </c>
      <c r="B47" s="29"/>
      <c r="C47" s="35"/>
      <c r="D47" s="22"/>
      <c r="E47" s="67"/>
      <c r="F47" s="64">
        <f>+F44-F46</f>
        <v>628594.75200000079</v>
      </c>
      <c r="G47" s="62"/>
      <c r="H47" s="68"/>
    </row>
    <row r="48" spans="1:9" ht="6.75" customHeight="1">
      <c r="A48" s="34"/>
      <c r="B48" s="29"/>
      <c r="C48" s="35"/>
      <c r="D48" s="22"/>
      <c r="E48" s="67"/>
      <c r="F48" s="69"/>
      <c r="G48" s="69"/>
    </row>
    <row r="49" spans="1:1" s="29" customFormat="1"/>
    <row r="50" spans="1:1" s="29" customFormat="1">
      <c r="A50" s="1" t="s">
        <v>67</v>
      </c>
    </row>
  </sheetData>
  <mergeCells count="3">
    <mergeCell ref="A1:G1"/>
    <mergeCell ref="A4:G4"/>
    <mergeCell ref="A6:E6"/>
  </mergeCells>
  <pageMargins left="0.7" right="0.7" top="0.75" bottom="0.75" header="0.3" footer="0.3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2017-11-15T21:59:58Z</cp:lastPrinted>
  <dcterms:created xsi:type="dcterms:W3CDTF">2017-10-06T17:03:05Z</dcterms:created>
  <dcterms:modified xsi:type="dcterms:W3CDTF">2020-10-31T16:36:35Z</dcterms:modified>
</cp:coreProperties>
</file>