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rtado\Documents\Acciones\SSF\"/>
    </mc:Choice>
  </mc:AlternateContent>
  <bookViews>
    <workbookView xWindow="0" yWindow="0" windowWidth="19200" windowHeight="1159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123Graph_A" hidden="1">'[2]FASB 109'!#REF!</definedName>
    <definedName name="__123Graph_B" hidden="1">'[2]FASB 109'!#REF!</definedName>
    <definedName name="__f" hidden="1">{#N/A,#N/A,FALSE,"Aging Summary";#N/A,#N/A,FALSE,"Ratio Analysis";#N/A,#N/A,FALSE,"Test 120 Day Accts";#N/A,#N/A,FALSE,"Tickmarks"}</definedName>
    <definedName name="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f" hidden="1">{#N/A,#N/A,FALSE,"Aging Summary";#N/A,#N/A,FALSE,"Ratio Analysis";#N/A,#N/A,FALSE,"Test 120 Day Accts";#N/A,#N/A,FALSE,"Tickmarks"}</definedName>
    <definedName name="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Key1" hidden="1">#REF!</definedName>
    <definedName name="_Key2" hidden="1">#REF!</definedName>
    <definedName name="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Order1" hidden="1">0</definedName>
    <definedName name="_Order2" hidden="1">0</definedName>
    <definedName name="_Regression_Int" hidden="1">1</definedName>
    <definedName name="_Sort" hidden="1">#REF!</definedName>
    <definedName name="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c" hidden="1">{#N/A,#N/A,FALSE,"TOC";#N/A,#N/A,FALSE,"ASS";#N/A,#N/A,FALSE,"CF";#N/A,#N/A,FALSE,"FUEL&amp;MTC"}</definedName>
    <definedName name="abono" hidden="1">{#N/A,#N/A,FALSE,"Aging Summary";#N/A,#N/A,FALSE,"Ratio Analysis";#N/A,#N/A,FALSE,"Test 120 Day Accts";#N/A,#N/A,FALSE,"Tickmarks"}</definedName>
    <definedName name="AccessDatabase" hidden="1">"C:\Mis documentos\ACTIVOS.MDB"</definedName>
    <definedName name="acumula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wvu.Fabio." hidden="1">#REF!</definedName>
    <definedName name="ad" hidden="1">{#N/A,#N/A,FALSE,"TOC";#N/A,#N/A,FALSE,"ASS";#N/A,#N/A,FALSE,"CF";#N/A,#N/A,FALSE,"FUEL&amp;MTC"}</definedName>
    <definedName name="adfadafda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g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rian" hidden="1">{#N/A,#N/A,FALSE,"TOC";#N/A,#N/A,FALSE,"ASS";#N/A,#N/A,FALSE,"CF";#N/A,#N/A,FALSE,"FUEL&amp;MTC"}</definedName>
    <definedName name="_xlnm.Print_Area" localSheetId="0">'1'!$B$1:$O$50</definedName>
    <definedName name="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usucua" hidden="1">{#N/A,#N/A,FALSE,"TOC";#N/A,#N/A,FALSE,"ASS";#N/A,#N/A,FALSE,"CF";#N/A,#N/A,FALSE,"FUEL&amp;MTC"}</definedName>
    <definedName name="ayao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b" hidden="1">{#N/A,#N/A,FALSE,"Aging Summary";#N/A,#N/A,FALSE,"Ratio Analysis";#N/A,#N/A,FALSE,"Test 120 Day Accts";#N/A,#N/A,FALSE,"Tickmarks"}</definedName>
    <definedName name="BAJA_MAYO" hidden="1">{#N/A,#N/A,FALSE,"Aging Summary";#N/A,#N/A,FALSE,"Ratio Analysis";#N/A,#N/A,FALSE,"Test 120 Day Accts";#N/A,#N/A,FALSE,"Tickmarks"}</definedName>
    <definedName name="basgbasdgf" hidden="1">{#N/A,#N/A,FALSE,"TOC";#N/A,#N/A,FALSE,"ASS";#N/A,#N/A,FALSE,"CF";#N/A,#N/A,FALSE,"FUEL&amp;MTC"}</definedName>
    <definedName name="BG_Del" hidden="1">15</definedName>
    <definedName name="BG_Ins" hidden="1">4</definedName>
    <definedName name="BG_Mod" hidden="1">6</definedName>
    <definedName name="bws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CC" hidden="1">{#N/A,#N/A,FALSE,"Aging Summary";#N/A,#N/A,FALSE,"Ratio Analysis";#N/A,#N/A,FALSE,"Test 120 Day Accts";#N/A,#N/A,FALSE,"Tickmarks"}</definedName>
    <definedName name="CCB_F">'[1]5'!$A$271:$R$783</definedName>
    <definedName name="ccc" hidden="1">{#N/A,#N/A,FALSE,"TOC";#N/A,#N/A,FALSE,"ASS";#N/A,#N/A,FALSE,"CF";#N/A,#N/A,FALSE,"FUEL&amp;MTC"}</definedName>
    <definedName name="cdl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nge" hidden="1">#N/A</definedName>
    <definedName name="ChngeRange" hidden="1">#N/A</definedName>
    <definedName name="codbal">'[1]6'!$B$2:$B$1638</definedName>
    <definedName name="CodCCB">'[1]5'!$A$271:$A$783</definedName>
    <definedName name="Company_Name" hidden="1">[3]Settings!$C$56</definedName>
    <definedName name="CompYear" hidden="1">[3]Settings!$C$61</definedName>
    <definedName name="contract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fa" hidden="1">'[4]Exchange Rate'!#REF!</definedName>
    <definedName name="d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dd" hidden="1">{#N/A,#N/A,FALSE,"TOC";#N/A,#N/A,FALSE,"ASS";#N/A,#N/A,FALSE,"CF";#N/A,#N/A,FALSE,"FUEL&amp;MTC"}</definedName>
    <definedName name="dfa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f" hidden="1">{#N/A,#N/A,FALSE,"Aging Summary";#N/A,#N/A,FALSE,"Ratio Analysis";#N/A,#N/A,FALSE,"Test 120 Day Accts";#N/A,#N/A,FALSE,"Tickmarks"}</definedName>
    <definedName name="dfs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kdkd" hidden="1">{#N/A,#N/A,FALSE,"TOC";#N/A,#N/A,FALSE,"ASS";#N/A,#N/A,FALSE,"CF";#N/A,#N/A,FALSE,"FUEL&amp;MTC"}</definedName>
    <definedName name="dsa" hidden="1">{#N/A,#N/A,FALSE,"TOC";#N/A,#N/A,FALSE,"ASS";#N/A,#N/A,FALSE,"CF";#N/A,#N/A,FALSE,"FUEL&amp;MTC"}</definedName>
    <definedName name="edd" hidden="1">{#N/A,#N/A,FALSE,"TOC";#N/A,#N/A,FALSE,"ASS";#N/A,#N/A,FALSE,"CF";#N/A,#N/A,FALSE,"FUEL&amp;MTC"}</definedName>
    <definedName name="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GAS" hidden="1">{#N/A,#N/A,FALSE,"TOC";#N/A,#N/A,FALSE,"ASS";#N/A,#N/A,FALSE,"CF";#N/A,#N/A,FALSE,"FUEL&amp;MTC"}</definedName>
    <definedName name="eg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NR" hidden="1">{#N/A,#N/A,FALSE,"Aging Summary";#N/A,#N/A,FALSE,"Ratio Analysis";#N/A,#N/A,FALSE,"Test 120 Day Accts";#N/A,#N/A,FALSE,"Tickmarks"}</definedName>
    <definedName name="ep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p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wewr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q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ytf" hidden="1">{#N/A,#N/A,FALSE,"TOC";#N/A,#N/A,FALSE,"ASS";#N/A,#N/A,FALSE,"CF";#N/A,#N/A,FALSE,"FUEL&amp;MTC"}</definedName>
    <definedName name="et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xactlyOneYear" hidden="1">[3]Settings!$C$59</definedName>
    <definedName name="fad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" hidden="1">{#N/A,#N/A,FALSE,"TOC";#N/A,#N/A,FALSE,"ASS";#N/A,#N/A,FALSE,"CF";#N/A,#N/A,FALSE,"FUEL&amp;MTC"}</definedName>
    <definedName name="fda" hidden="1">{#N/A,#N/A,FALSE,"TOC";#N/A,#N/A,FALSE,"ASS";#N/A,#N/A,FALSE,"CF";#N/A,#N/A,FALSE,"FUEL&amp;MTC"}</definedName>
    <definedName name="fd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f" hidden="1">{#N/A,#N/A,FALSE,"TOC";#N/A,#N/A,FALSE,"ASS";#N/A,#N/A,FALSE,"CF";#N/A,#N/A,FALSE,"FUEL&amp;MTC"}</definedName>
    <definedName name="fdasf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d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sa" hidden="1">{#N/A,#N/A,FALSE,"TOC";#N/A,#N/A,FALSE,"ASS";#N/A,#N/A,FALSE,"CF";#N/A,#N/A,FALSE,"FUEL&amp;MTC"}</definedName>
    <definedName name="fds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gasadfa" hidden="1">{#N/A,#N/A,FALSE,"TOC";#N/A,#N/A,FALSE,"ASS";#N/A,#N/A,FALSE,"CF";#N/A,#N/A,FALSE,"FUEL&amp;MTC"}</definedName>
    <definedName name="fisico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fsa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agag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d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\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g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gf" hidden="1">{#N/A,#N/A,FALSE,"TOC";#N/A,#N/A,FALSE,"ASS";#N/A,#N/A,FALSE,"CF";#N/A,#N/A,FALSE,"FUEL&amp;MTC"}</definedName>
    <definedName name="gh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M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rafico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gs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ma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jg" hidden="1">{#N/A,#N/A,FALSE,"TOC";#N/A,#N/A,FALSE,"ASS";#N/A,#N/A,FALSE,"CF";#N/A,#N/A,FALSE,"FUEL&amp;MTC"}</definedName>
    <definedName name="hokasd" hidden="1">{#N/A,#N/A,FALSE,"Aging Summary";#N/A,#N/A,FALSE,"Ratio Analysis";#N/A,#N/A,FALSE,"Test 120 Day Accts";#N/A,#N/A,FALSE,"Tickmarks"}</definedName>
    <definedName name="hs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ii" hidden="1">{#N/A,#N/A,FALSE,"TOC";#N/A,#N/A,FALSE,"ASS";#N/A,#N/A,FALSE,"CF";#N/A,#N/A,FALSE,"FUEL&amp;MTC"}</definedName>
    <definedName name="indicador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forme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greso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NIC"}</definedName>
    <definedName name="interest" hidden="1">{#N/A,#N/A,FALSE,"TOC";#N/A,#N/A,FALSE,"ASS";#N/A,#N/A,FALSE,"CF";#N/A,#N/A,FALSE,"FUEL&amp;MTC"}</definedName>
    <definedName name="JamesH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j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jg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f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JGK" hidden="1">#N/A</definedName>
    <definedName name="limcount" hidden="1">1</definedName>
    <definedName name="lll" hidden="1">{#N/A,#N/A,FALSE,"TOC";#N/A,#N/A,FALSE,"ASS";#N/A,#N/A,FALSE,"CF";#N/A,#N/A,FALSE,"FUEL&amp;MTC"}</definedName>
    <definedName name="LUBEOI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MANBW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O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r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z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A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ose" hidden="1">{#N/A,#N/A,FALSE,"TOC";#N/A,#N/A,FALSE,"ASS";#N/A,#N/A,FALSE,"CF";#N/A,#N/A,FALSE,"FUEL&amp;MTC"}</definedName>
    <definedName name="Notas">'[1]6'!$X$1:$X$1609</definedName>
    <definedName name="Notas1">'[1]6'!$Y$1:$Y$1606</definedName>
    <definedName name="nueva" hidden="1">{#N/A,#N/A,FALSE,"Aging Summary";#N/A,#N/A,FALSE,"Ratio Analysis";#N/A,#N/A,FALSE,"Test 120 Day Accts";#N/A,#N/A,FALSE,"Tickmarks"}</definedName>
    <definedName name="nuevos" hidden="1">{#N/A,#N/A,FALSE,"Aging Summary";#N/A,#N/A,FALSE,"Ratio Analysis";#N/A,#N/A,FALSE,"Test 120 Day Accts";#N/A,#N/A,FALSE,"Tickmarks"}</definedName>
    <definedName name="NvsEndTime">37538.4902231481</definedName>
    <definedName name="ñ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om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PERMA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TRO" hidden="1">{#N/A,#N/A,FALSE,"Aging Summary";#N/A,#N/A,FALSE,"Ratio Analysis";#N/A,#N/A,FALSE,"Test 120 Day Accts";#N/A,#N/A,FALSE,"Tickmarks"}</definedName>
    <definedName name="PI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QP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prueb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e" hidden="1">{#N/A,#N/A,FALSE,"TOC";#N/A,#N/A,FALSE,"ASS";#N/A,#N/A,FALSE,"CF";#N/A,#N/A,FALSE,"FUEL&amp;MTC"}</definedName>
    <definedName name="qw" hidden="1">{#N/A,#N/A,FALSE,"TOC";#N/A,#N/A,FALSE,"ASS";#N/A,#N/A,FALSE,"CF";#N/A,#N/A,FALSE,"FUEL&amp;MTC"}</definedName>
    <definedName name="qwe" hidden="1">{#N/A,#N/A,FALSE,"TOC";#N/A,#N/A,FALSE,"ASS";#N/A,#N/A,FALSE,"CF";#N/A,#N/A,FALSE,"FUEL&amp;MTC"}</definedName>
    <definedName name="qw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angeChange" hidden="1">#N/A</definedName>
    <definedName name="r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SULTADO" hidden="1">{#N/A,#N/A,FALSE,"Aging Summary";#N/A,#N/A,FALSE,"Ratio Analysis";#N/A,#N/A,FALSE,"Test 120 Day Accts";#N/A,#N/A,FALSE,"Tickmarks"}</definedName>
    <definedName name="rex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r" hidden="1">{#N/A,#N/A,FALSE,"TOC";#N/A,#N/A,FALSE,"ASS";#N/A,#N/A,FALSE,"CF";#N/A,#N/A,FALSE,"FUEL&amp;MTC"}</definedName>
    <definedName name="RT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rt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s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CRATCH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c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S" hidden="1">{#N/A,#N/A,FALSE,"TOC";#N/A,#N/A,FALSE,"ASS";#N/A,#N/A,FALSE,"CF";#N/A,#N/A,FALSE,"FUEL&amp;MTC"}</definedName>
    <definedName name="SSE" hidden="1">{#N/A,#N/A,FALSE,"TOC";#N/A,#N/A,FALSE,"ASS";#N/A,#N/A,FALSE,"CF";#N/A,#N/A,FALSE,"FUEL&amp;MTC"}</definedName>
    <definedName name="SSS" hidden="1">{#N/A,#N/A,FALSE,"TOC";#N/A,#N/A,FALSE,"ASS";#N/A,#N/A,FALSE,"CF";#N/A,#N/A,FALSE,"FUEL&amp;MTC"}</definedName>
    <definedName name="Swvu.Fabio." hidden="1">#REF!</definedName>
    <definedName name="Teste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TextRefCopyRangeCount" hidden="1">2</definedName>
    <definedName name="Totalant">'[1]6'!$I$1:$I$1617</definedName>
    <definedName name="Totalnotas">'[1]6'!$V$1:$V$1617</definedName>
    <definedName name="w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Aging._.and._.Trend._.Analysis." hidden="1">{#N/A,#N/A,FALSE,"Aging Summary";#N/A,#N/A,FALSE,"Ratio Analysis";#N/A,#N/A,FALSE,"Test 120 Day Accts";#N/A,#N/A,FALSE,"Tickmarks"}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s." hidden="1">{#N/A,#N/A,FALSE,"index";#N/A,#N/A,FALSE,"BS_page1";#N/A,#N/A,FALSE,"PL_page2";#N/A,#N/A,FALSE,"PPD_page3";#N/A,#N/A,FALSE,"paidclm_page4";#N/A,#N/A,FALSE,"OSLR_page5";#N/A,#N/A,FALSE,"MBInvest_page6";#N/A,#N/A,FALSE,"UPR_Page7"}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forme._.al._.Directorio._.DELSUR.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Print._.All." hidden="1">{#N/A,#N/A,FALSE,"TOC";#N/A,#N/A,FALSE,"ASS";#N/A,#N/A,FALSE,"CF";#N/A,#N/A,FALSE,"FUEL&amp;MTC"}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1.Informe._.al._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x" hidden="1">{#N/A,#N/A,FALSE,"Aging Summary";#N/A,#N/A,FALSE,"Ratio Analysis";#N/A,#N/A,FALSE,"Test 120 Day Accts";#N/A,#N/A,FALSE,"Tickmarks"}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9" hidden="1">#REF!</definedName>
    <definedName name="XRefCopy190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4" hidden="1">#REF!</definedName>
    <definedName name="XRefCopy215" hidden="1">#REF!</definedName>
    <definedName name="XRefCopy216" hidden="1">#REF!</definedName>
    <definedName name="XRefCopy217" hidden="1">#REF!</definedName>
    <definedName name="XRefCopy218" hidden="1">#REF!</definedName>
    <definedName name="XRefCopy219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2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2" hidden="1">#REF!</definedName>
    <definedName name="XRefCopy233" hidden="1">#REF!</definedName>
    <definedName name="XRefCopy234" hidden="1">#REF!</definedName>
    <definedName name="XRefCopy235" hidden="1">#REF!</definedName>
    <definedName name="XRefCopy236" hidden="1">#REF!</definedName>
    <definedName name="XRefCopy237" hidden="1">#REF!</definedName>
    <definedName name="XRefCopy238" hidden="1">#REF!</definedName>
    <definedName name="XRefCopy239" hidden="1">#REF!</definedName>
    <definedName name="XRefCopy24" hidden="1">#REF!</definedName>
    <definedName name="XRefCopy240" hidden="1">#REF!</definedName>
    <definedName name="XRefCopy241" hidden="1">#REF!</definedName>
    <definedName name="XRefCopy242" hidden="1">#REF!</definedName>
    <definedName name="XRefCopy243" hidden="1">#REF!</definedName>
    <definedName name="XRefCopy244" hidden="1">#REF!</definedName>
    <definedName name="XRefCopy245" hidden="1">#REF!</definedName>
    <definedName name="XRefCopy246" hidden="1">#REF!</definedName>
    <definedName name="XRefCopy247" hidden="1">#REF!</definedName>
    <definedName name="XRefCopy248" hidden="1">#REF!</definedName>
    <definedName name="XRefCopy249" hidden="1">#REF!</definedName>
    <definedName name="XRefCopy24Row" hidden="1">#REF!</definedName>
    <definedName name="XRefCopy25" hidden="1">#REF!</definedName>
    <definedName name="XRefCopy250" hidden="1">#REF!</definedName>
    <definedName name="XRefCopy251" hidden="1">#REF!</definedName>
    <definedName name="XRefCopy252" hidden="1">#REF!</definedName>
    <definedName name="XRefCopy253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8" hidden="1">#REF!</definedName>
    <definedName name="XRefCopy259" hidden="1">#REF!</definedName>
    <definedName name="XRefCopy25Row" hidden="1">#REF!</definedName>
    <definedName name="XRefCopy26" hidden="1">#REF!</definedName>
    <definedName name="XRefCopy260" hidden="1">#REF!</definedName>
    <definedName name="XRefCopy261" hidden="1">#REF!</definedName>
    <definedName name="XRefCopy262" hidden="1">#REF!</definedName>
    <definedName name="XRefCopy263" hidden="1">#REF!</definedName>
    <definedName name="XRefCopy264" hidden="1">#REF!</definedName>
    <definedName name="XRefCopy265" hidden="1">#REF!</definedName>
    <definedName name="XRefCopy266" hidden="1">#REF!</definedName>
    <definedName name="XRefCopy267" hidden="1">#REF!</definedName>
    <definedName name="XRefCopy268" hidden="1">#REF!</definedName>
    <definedName name="XRefCopy269" hidden="1">#REF!</definedName>
    <definedName name="XRefCopy26Row" hidden="1">#REF!</definedName>
    <definedName name="XRefCopy27" hidden="1">#REF!</definedName>
    <definedName name="XRefCopy270" hidden="1">#REF!</definedName>
    <definedName name="XRefCopy271" hidden="1">#REF!</definedName>
    <definedName name="XRefCopy272" hidden="1">#REF!</definedName>
    <definedName name="XRefCopy273" hidden="1">#REF!</definedName>
    <definedName name="XRefCopy274" hidden="1">#REF!</definedName>
    <definedName name="XRefCopy275" hidden="1">#REF!</definedName>
    <definedName name="XRefCopy276" hidden="1">#REF!</definedName>
    <definedName name="XRefCopy277" hidden="1">#REF!</definedName>
    <definedName name="XRefCopy278" hidden="1">#REF!</definedName>
    <definedName name="XRefCopy279" hidden="1">#REF!</definedName>
    <definedName name="XRefCopy27Row" hidden="1">#REF!</definedName>
    <definedName name="XRefCopy28" hidden="1">#REF!</definedName>
    <definedName name="XRefCopy280" hidden="1">#REF!</definedName>
    <definedName name="XRefCopy281" hidden="1">#REF!</definedName>
    <definedName name="XRefCopy282" hidden="1">#REF!</definedName>
    <definedName name="XRefCopy283" hidden="1">#REF!</definedName>
    <definedName name="XRefCopy284" hidden="1">#REF!</definedName>
    <definedName name="XRefCopy285" hidden="1">#REF!</definedName>
    <definedName name="XRefCopy286" hidden="1">#REF!</definedName>
    <definedName name="XRefCopy287" hidden="1">#REF!</definedName>
    <definedName name="XRefCopy288" hidden="1">#REF!</definedName>
    <definedName name="XRefCopy289" hidden="1">#REF!</definedName>
    <definedName name="XRefCopy28Row" hidden="1">#REF!</definedName>
    <definedName name="XRefCopy29" hidden="1">#REF!</definedName>
    <definedName name="XRefCopy290" hidden="1">#REF!</definedName>
    <definedName name="XRefCopy291" hidden="1">#REF!</definedName>
    <definedName name="XRefCopy292" hidden="1">#REF!</definedName>
    <definedName name="XRefCopy293" hidden="1">#REF!</definedName>
    <definedName name="XRefCopy294" hidden="1">#REF!</definedName>
    <definedName name="XRefCopy295" hidden="1">#REF!</definedName>
    <definedName name="XRefCopy296" hidden="1">#REF!</definedName>
    <definedName name="XRefCopy297" hidden="1">#REF!</definedName>
    <definedName name="XRefCopy298" hidden="1">#REF!</definedName>
    <definedName name="XRefCopy29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1" hidden="1">#REF!</definedName>
    <definedName name="XRefCopy302" hidden="1">#REF!</definedName>
    <definedName name="XRefCopy303" hidden="1">#REF!</definedName>
    <definedName name="XRefCopy304" hidden="1">#REF!</definedName>
    <definedName name="XRefCopy305" hidden="1">#REF!</definedName>
    <definedName name="XRefCopy306" hidden="1">#REF!</definedName>
    <definedName name="XRefCopy307" hidden="1">#REF!</definedName>
    <definedName name="XRefCopy308" hidden="1">#REF!</definedName>
    <definedName name="XRefCopy309" hidden="1">#REF!</definedName>
    <definedName name="XRefCopy30Row" hidden="1">#REF!</definedName>
    <definedName name="XRefCopy31" hidden="1">#REF!</definedName>
    <definedName name="XRefCopy310" hidden="1">#REF!</definedName>
    <definedName name="XRefCopy311" hidden="1">#REF!</definedName>
    <definedName name="XRefCopy312" hidden="1">#REF!</definedName>
    <definedName name="XRefCopy313" hidden="1">#REF!</definedName>
    <definedName name="XRefCopy314" hidden="1">#REF!</definedName>
    <definedName name="XRefCopy315" hidden="1">#REF!</definedName>
    <definedName name="XRefCopy316" hidden="1">#REF!</definedName>
    <definedName name="XRefCopy317" hidden="1">#REF!</definedName>
    <definedName name="XRefCopy318" hidden="1">#REF!</definedName>
    <definedName name="XRefCopy319" hidden="1">#REF!</definedName>
    <definedName name="XRefCopy31Row" hidden="1">#REF!</definedName>
    <definedName name="XRefCopy32" hidden="1">#REF!</definedName>
    <definedName name="XRefCopy320" hidden="1">#REF!</definedName>
    <definedName name="XRefCopy321" hidden="1">#REF!</definedName>
    <definedName name="XRefCopy322" hidden="1">#REF!</definedName>
    <definedName name="XRefCopy323" hidden="1">#REF!</definedName>
    <definedName name="XRefCopy324" hidden="1">#REF!</definedName>
    <definedName name="XRefCopy325" hidden="1">#REF!</definedName>
    <definedName name="XRefCopy326" hidden="1">#REF!</definedName>
    <definedName name="XRefCopy327" hidden="1">#REF!</definedName>
    <definedName name="XRefCopy328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1" hidden="1">#REF!</definedName>
    <definedName name="XRefCopy332" hidden="1">#REF!</definedName>
    <definedName name="XRefCopy333" hidden="1">#REF!</definedName>
    <definedName name="XRefCopy334" hidden="1">#REF!</definedName>
    <definedName name="XRefCopy335" hidden="1">#REF!</definedName>
    <definedName name="XRefCopy336" hidden="1">#REF!</definedName>
    <definedName name="XRefCopy337" hidden="1">#REF!</definedName>
    <definedName name="XRefCopy338" hidden="1">#REF!</definedName>
    <definedName name="XRefCopy339" hidden="1">#REF!</definedName>
    <definedName name="XRefCopy33Row" hidden="1">#REF!</definedName>
    <definedName name="XRefCopy34" hidden="1">#REF!</definedName>
    <definedName name="XRefCopy340" hidden="1">#REF!</definedName>
    <definedName name="XRefCopy341" hidden="1">#REF!</definedName>
    <definedName name="XRefCopy342" hidden="1">#REF!</definedName>
    <definedName name="XRefCopy343" hidden="1">#REF!</definedName>
    <definedName name="XRefCopy344" hidden="1">#REF!</definedName>
    <definedName name="XRefCopy345" hidden="1">#REF!</definedName>
    <definedName name="XRefCopy346" hidden="1">#REF!</definedName>
    <definedName name="XRefCopy347" hidden="1">#REF!</definedName>
    <definedName name="XRefCopy348" hidden="1">#REF!</definedName>
    <definedName name="XRefCopy349" hidden="1">#REF!</definedName>
    <definedName name="XRefCopy34Row" hidden="1">#REF!</definedName>
    <definedName name="XRefCopy35" hidden="1">#REF!</definedName>
    <definedName name="XRefCopy350" hidden="1">#REF!</definedName>
    <definedName name="XRefCopy351" hidden="1">#REF!</definedName>
    <definedName name="XRefCopy352" hidden="1">#REF!</definedName>
    <definedName name="XRefCopy353" hidden="1">#REF!</definedName>
    <definedName name="XRefCopy354" hidden="1">#REF!</definedName>
    <definedName name="XRefCopy355" hidden="1">#REF!</definedName>
    <definedName name="XRefCopy356" hidden="1">#REF!</definedName>
    <definedName name="XRefCopy357" hidden="1">#REF!</definedName>
    <definedName name="XRefCopy358" hidden="1">#REF!</definedName>
    <definedName name="XRefCopy359" hidden="1">#REF!</definedName>
    <definedName name="XRefCopy36" hidden="1">#REF!</definedName>
    <definedName name="XRefCopy360" hidden="1">#REF!</definedName>
    <definedName name="XRefCopy361" hidden="1">#REF!</definedName>
    <definedName name="XRefCopy362" hidden="1">#REF!</definedName>
    <definedName name="XRefCopy363" hidden="1">#REF!</definedName>
    <definedName name="XRefCopy364" hidden="1">#REF!</definedName>
    <definedName name="XRefCopy365" hidden="1">#REF!</definedName>
    <definedName name="XRefCopy366" hidden="1">#REF!</definedName>
    <definedName name="XRefCopy367" hidden="1">#REF!</definedName>
    <definedName name="XRefCopy368" hidden="1">#REF!</definedName>
    <definedName name="XRefCopy369" hidden="1">#REF!</definedName>
    <definedName name="XRefCopy36Row" hidden="1">#REF!</definedName>
    <definedName name="XRefCopy37" hidden="1">#REF!</definedName>
    <definedName name="XRefCopy370" hidden="1">#REF!</definedName>
    <definedName name="XRefCopy371" hidden="1">#REF!</definedName>
    <definedName name="XRefCopy372" hidden="1">#REF!</definedName>
    <definedName name="XRefCopy373" hidden="1">#REF!</definedName>
    <definedName name="XRefCopy374" hidden="1">#REF!</definedName>
    <definedName name="XRefCopy375" hidden="1">#REF!</definedName>
    <definedName name="XRefCopy376" hidden="1">#REF!</definedName>
    <definedName name="XRefCopy377" hidden="1">#REF!</definedName>
    <definedName name="XRefCopy378" hidden="1">#REF!</definedName>
    <definedName name="XRefCopy379" hidden="1">#REF!</definedName>
    <definedName name="XRefCopy379Row" hidden="1">[5]XREF!#REF!</definedName>
    <definedName name="XRefCopy37Row" hidden="1">#REF!</definedName>
    <definedName name="XRefCopy38" hidden="1">#REF!</definedName>
    <definedName name="XRefCopy380" hidden="1">#REF!</definedName>
    <definedName name="XRefCopy381" hidden="1">#REF!</definedName>
    <definedName name="XRefCopy382" hidden="1">#REF!</definedName>
    <definedName name="XRefCopy383" hidden="1">#REF!</definedName>
    <definedName name="XRefCopy384" hidden="1">#REF!</definedName>
    <definedName name="XRefCopy385" hidden="1">#REF!</definedName>
    <definedName name="XRefCopy386" hidden="1">#REF!</definedName>
    <definedName name="XRefCopy387" hidden="1">#REF!</definedName>
    <definedName name="XRefCopy388" hidden="1">#REF!</definedName>
    <definedName name="XRefCopy389" hidden="1">#REF!</definedName>
    <definedName name="XRefCopy39" hidden="1">#REF!</definedName>
    <definedName name="XRefCopy390" hidden="1">#REF!</definedName>
    <definedName name="XRefCopy391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391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1" hidden="1">#REF!</definedName>
    <definedName name="XRefPaste32" hidden="1">#REF!</definedName>
    <definedName name="XRefPaste33" hidden="1">#REF!</definedName>
    <definedName name="XRefPaste34" hidden="1">#REF!</definedName>
    <definedName name="XRefPaste35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35</definedName>
    <definedName name="yi" hidden="1">{#N/A,#N/A,FALSE,"TOC";#N/A,#N/A,FALSE,"ASS";#N/A,#N/A,FALSE,"CF";#N/A,#N/A,FALSE,"FUEL&amp;MTC"}</definedName>
    <definedName name="YTD">'[1]6'!$H$1:$H$1617</definedName>
    <definedName name="YTDX2">'[1]6'!$G$1:$G$1617</definedName>
    <definedName name="Z_19E42559_755B_4127_85E5_C93D450193EF_.wvu.PrintArea" localSheetId="0" hidden="1">'1'!$Q$1:$W$3</definedName>
    <definedName name="Z_19E42559_755B_4127_85E5_C93D450193EF_.wvu.Rows" localSheetId="0" hidden="1">'1'!$11:$14,'1'!$16:$18,'1'!$21:$23,'1'!$38:$40,'1'!$46:$47</definedName>
    <definedName name="Z_1F31DC42_D0D6_4F6C_81F1_E45EE8AE53A3_.wvu.PrintArea" localSheetId="0" hidden="1">'1'!$Q$1:$W$3</definedName>
    <definedName name="Z_1F31DC42_D0D6_4F6C_81F1_E45EE8AE53A3_.wvu.Rows" localSheetId="0" hidden="1">'1'!$11:$14,'1'!$16:$18,'1'!$21:$23,'1'!$46:$47</definedName>
    <definedName name="Z_21E31A14_271E_4CD7_BE74_5E1C1F80DF82_.wvu.PrintArea" localSheetId="0" hidden="1">'1'!$Q$1:$W$3</definedName>
    <definedName name="Z_21E31A14_271E_4CD7_BE74_5E1C1F80DF82_.wvu.Rows" localSheetId="0" hidden="1">'1'!$11:$14,'1'!$16:$18,'1'!$21:$23,'1'!$38:$40,'1'!$46:$47</definedName>
    <definedName name="Z_2D4F88A1_5EA4_4C76_809C_394ED29A2216_.wvu.PrintArea" localSheetId="0" hidden="1">'1'!$Q$1:$W$3</definedName>
    <definedName name="Z_2D4F88A1_5EA4_4C76_809C_394ED29A2216_.wvu.Rows" localSheetId="0" hidden="1">'1'!$11:$14,'1'!$16:$18,'1'!$21:$23,'1'!$46:$47</definedName>
    <definedName name="Z_39C77F6C_1AAB_4E98_A76E_9706AD73C6DC_.wvu.PrintArea" localSheetId="0" hidden="1">'1'!$Q$1:$W$3</definedName>
    <definedName name="Z_39C77F6C_1AAB_4E98_A76E_9706AD73C6DC_.wvu.Rows" localSheetId="0" hidden="1">'1'!$11:$14,'1'!$16:$18,'1'!$21:$23,'1'!$46:$47</definedName>
    <definedName name="Z_5FC79C84_449D_4372_9649_71F3252F86BB_.wvu.PrintArea" localSheetId="0" hidden="1">'1'!$B$1:$O$50</definedName>
    <definedName name="Z_5FC79C84_449D_4372_9649_71F3252F86BB_.wvu.Rows" localSheetId="0" hidden="1">'1'!$11:$14,'1'!$16:$18,'1'!$21:$23,'1'!$46:$47</definedName>
    <definedName name="Z_63C2AED7_47FA_4A52_970A_0943F90AE3DF_.wvu.PrintArea" localSheetId="0" hidden="1">'1'!$Q$1:$W$3</definedName>
    <definedName name="Z_63C2AED7_47FA_4A52_970A_0943F90AE3DF_.wvu.Rows" localSheetId="0" hidden="1">'1'!$11:$14,'1'!$16:$18,'1'!$21:$23,'1'!$46:$47</definedName>
    <definedName name="Z_9EA23037_66EC_4BEE_B4AC_761B747DB0E1_.wvu.PrintArea" localSheetId="0" hidden="1">'1'!$Q$1:$W$3</definedName>
    <definedName name="Z_9EA23037_66EC_4BEE_B4AC_761B747DB0E1_.wvu.Rows" localSheetId="0" hidden="1">'1'!$11:$14,'1'!$16:$18,'1'!$21:$23,'1'!$46:$47</definedName>
    <definedName name="Z_A200ED48_075A_4845_8BED_0B93E03DB129_.wvu.PrintArea" hidden="1">#REF!</definedName>
    <definedName name="Z_B80A6921_65F2_11D7_B992_00C04F0915AF_.wvu.PrintArea" localSheetId="0" hidden="1">'1'!$Q$1:$W$63</definedName>
    <definedName name="Z_BCA19840_0EF5_48E2_98C6_D9D7B32579B7_.wvu.PrintArea" localSheetId="0" hidden="1">'1'!$B$1:$O$50</definedName>
    <definedName name="Z_BCA19840_0EF5_48E2_98C6_D9D7B32579B7_.wvu.Rows" localSheetId="0" hidden="1">'1'!$11:$14,'1'!$16:$18,'1'!$21:$24,'1'!$38:$40,'1'!$47:$48</definedName>
    <definedName name="Z_BDBE1B22_CF6B_4274_9CD4_10708A8371A3_.wvu.Cols" localSheetId="0" hidden="1">#REF!</definedName>
    <definedName name="Z_BDBE1B22_CF6B_4274_9CD4_10708A8371A3_.wvu.Cols" hidden="1">#REF!</definedName>
    <definedName name="Z_BDBE1B22_CF6B_4274_9CD4_10708A8371A3_.wvu.FilterData" localSheetId="0" hidden="1">#REF!</definedName>
    <definedName name="Z_BDBE1B22_CF6B_4274_9CD4_10708A8371A3_.wvu.FilterData" hidden="1">#REF!</definedName>
    <definedName name="Z_BDBE1B22_CF6B_4274_9CD4_10708A8371A3_.wvu.PrintArea" localSheetId="0" hidden="1">#REF!</definedName>
    <definedName name="Z_BDBE1B22_CF6B_4274_9CD4_10708A8371A3_.wvu.PrintArea" hidden="1">#REF!</definedName>
    <definedName name="Z_BDBE1B22_CF6B_4274_9CD4_10708A8371A3_.wvu.Rows" localSheetId="0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  <definedName name="Z_C21CF2D6_8604_480E_A225_3CD5C6A8D1E4_.wvu.Cols" localSheetId="0" hidden="1">'1'!$D:$D,'1'!$T:$T</definedName>
    <definedName name="Z_C21CF2D6_8604_480E_A225_3CD5C6A8D1E4_.wvu.PrintArea" localSheetId="0" hidden="1" xml:space="preserve">                                                                          '1'!$Q$1:$W$61</definedName>
    <definedName name="Z_C21CF2D6_8604_480E_A225_3CD5C6A8D1E4_.wvu.Rows" localSheetId="0" hidden="1">'1'!$60:$62</definedName>
    <definedName name="Z_CE9CC490_5D97_43E8_9E12_4419DE36F2C9_.wvu.PrintArea" localSheetId="0" hidden="1">'1'!$Q$1:$W$3</definedName>
    <definedName name="Z_CE9CC490_5D97_43E8_9E12_4419DE36F2C9_.wvu.Rows" localSheetId="0" hidden="1">'1'!$11:$14,'1'!$16:$18,'1'!$21:$23,'1'!$46:$47</definedName>
    <definedName name="Z_D2068245_A20F_4A29_938D_D859ED312B66_.wvu.PrintArea" localSheetId="0" hidden="1">'1'!$Q$1:$W$3</definedName>
    <definedName name="Z_D2068245_A20F_4A29_938D_D859ED312B66_.wvu.Rows" localSheetId="0" hidden="1">'1'!$11:$14,'1'!$16:$18,'1'!$21:$23,'1'!$46:$47</definedName>
    <definedName name="Z_E3C4E024_E1DE_4915_B78E_7ED4FD1095D7_.wvu.PrintArea" localSheetId="0" hidden="1">'1'!$Q$1:$W$3</definedName>
    <definedName name="Z_E3C4E024_E1DE_4915_B78E_7ED4FD1095D7_.wvu.Rows" localSheetId="0" hidden="1">'1'!$11:$14,'1'!$16:$18,'1'!$21:$23,'1'!$46:$47</definedName>
    <definedName name="Z_FF96758A_9F94_41E4_AE6B_4F04569AC327_.wvu.PrintArea" localSheetId="0" hidden="1">'1'!$Q$1:$W$3</definedName>
    <definedName name="Z_FF96758A_9F94_41E4_AE6B_4F04569AC327_.wvu.Rows" localSheetId="0" hidden="1">'1'!$11:$14,'1'!$16:$18,'1'!$21:$23,'1'!$46:$47</definedName>
    <definedName name="ZA0A">479+842</definedName>
    <definedName name="ZA0F">2+109</definedName>
    <definedName name="ZA0T">43347870+0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Q60" i="1"/>
  <c r="W43" i="1"/>
  <c r="W42" i="1"/>
  <c r="W41" i="1"/>
  <c r="O41" i="1"/>
  <c r="O40" i="1"/>
  <c r="O39" i="1"/>
  <c r="O38" i="1"/>
  <c r="U37" i="1"/>
  <c r="O37" i="1"/>
  <c r="U36" i="1"/>
  <c r="W35" i="1"/>
  <c r="M35" i="1"/>
  <c r="O36" i="1" s="1"/>
  <c r="M34" i="1"/>
  <c r="U33" i="1"/>
  <c r="F33" i="1"/>
  <c r="W32" i="1"/>
  <c r="F32" i="1"/>
  <c r="F31" i="1"/>
  <c r="F30" i="1"/>
  <c r="M29" i="1"/>
  <c r="F29" i="1"/>
  <c r="M28" i="1"/>
  <c r="F28" i="1"/>
  <c r="M27" i="1"/>
  <c r="F27" i="1"/>
  <c r="U26" i="1"/>
  <c r="M26" i="1"/>
  <c r="F26" i="1"/>
  <c r="U25" i="1"/>
  <c r="M25" i="1"/>
  <c r="F25" i="1"/>
  <c r="U24" i="1"/>
  <c r="M24" i="1"/>
  <c r="O30" i="1" s="1"/>
  <c r="F24" i="1"/>
  <c r="U23" i="1"/>
  <c r="F23" i="1"/>
  <c r="U22" i="1"/>
  <c r="F22" i="1"/>
  <c r="U21" i="1"/>
  <c r="F21" i="1"/>
  <c r="U20" i="1"/>
  <c r="M20" i="1"/>
  <c r="F20" i="1"/>
  <c r="H34" i="1" s="1"/>
  <c r="U19" i="1"/>
  <c r="M19" i="1"/>
  <c r="U18" i="1"/>
  <c r="W28" i="1" s="1"/>
  <c r="M18" i="1"/>
  <c r="U17" i="1"/>
  <c r="M17" i="1"/>
  <c r="U16" i="1"/>
  <c r="M16" i="1"/>
  <c r="F16" i="1"/>
  <c r="M15" i="1"/>
  <c r="F15" i="1"/>
  <c r="U14" i="1"/>
  <c r="M14" i="1"/>
  <c r="F14" i="1"/>
  <c r="W13" i="1"/>
  <c r="M13" i="1"/>
  <c r="F13" i="1"/>
  <c r="M12" i="1"/>
  <c r="F12" i="1"/>
  <c r="M11" i="1"/>
  <c r="F11" i="1"/>
  <c r="U10" i="1"/>
  <c r="M10" i="1"/>
  <c r="F10" i="1"/>
  <c r="U9" i="1"/>
  <c r="M9" i="1"/>
  <c r="F9" i="1"/>
  <c r="U8" i="1"/>
  <c r="M8" i="1"/>
  <c r="F8" i="1"/>
  <c r="U7" i="1"/>
  <c r="W5" i="1" s="1"/>
  <c r="W15" i="1" s="1"/>
  <c r="M7" i="1"/>
  <c r="O21" i="1" s="1"/>
  <c r="F7" i="1"/>
  <c r="H17" i="1" s="1"/>
  <c r="H44" i="1" s="1"/>
  <c r="U6" i="1"/>
  <c r="W29" i="1" l="1"/>
  <c r="W39" i="1" s="1"/>
  <c r="W44" i="1" s="1"/>
  <c r="O42" i="1" s="1"/>
  <c r="O43" i="1" s="1"/>
  <c r="O31" i="1"/>
  <c r="J64" i="1" l="1"/>
  <c r="O44" i="1"/>
</calcChain>
</file>

<file path=xl/sharedStrings.xml><?xml version="1.0" encoding="utf-8"?>
<sst xmlns="http://schemas.openxmlformats.org/spreadsheetml/2006/main" count="237" uniqueCount="205">
  <si>
    <t>DELSUR SA DE CV</t>
  </si>
  <si>
    <t>DISTRIBUIDORA DE ELECTRICIDAD DEL SUR, S.A. DE C.V.</t>
  </si>
  <si>
    <t>BALANCE GENERAL AL 30 DE SEPTIEMBRE DE 2020</t>
  </si>
  <si>
    <t>ESTADO DE RESULTADOS DEL 01 DE ENERO AL 30 DE SEPTIEMBRE DE 2020</t>
  </si>
  <si>
    <t>(Cifras Expresadas en U.S.  Dólares)</t>
  </si>
  <si>
    <t>(Cifras Expresadas en US Dólares)</t>
  </si>
  <si>
    <t>A  C  T  I  V  O</t>
  </si>
  <si>
    <t>P A S I V O  Y  P A T R I M O N I O</t>
  </si>
  <si>
    <t>PRODUCTOS DE OPERACIÓN</t>
  </si>
  <si>
    <t>Notas</t>
  </si>
  <si>
    <t>$</t>
  </si>
  <si>
    <t>ACTIVOS CORRIENTES</t>
  </si>
  <si>
    <t>PASIVOS CORRIENTES</t>
  </si>
  <si>
    <t>Ventas de energía</t>
  </si>
  <si>
    <t>Efectivo y Equivalentes de Efectivo</t>
  </si>
  <si>
    <t>Sobregiros bancarios contables</t>
  </si>
  <si>
    <t>Ventas de energía entre compañías distribuidoras</t>
  </si>
  <si>
    <t>si</t>
  </si>
  <si>
    <t>Efectivo Restringido</t>
  </si>
  <si>
    <t>Prestamos Bancarios por Pagar a Corto Plazo</t>
  </si>
  <si>
    <t>Ingresos por uso de red</t>
  </si>
  <si>
    <t>Inversión temporales mantenidas al vencimiento</t>
  </si>
  <si>
    <t>Títulos de Emisión Propia</t>
  </si>
  <si>
    <t>Ingresos por transacciones en el MRS</t>
  </si>
  <si>
    <t>Cuentas por Cobrar</t>
  </si>
  <si>
    <t>Proveedores de Energía Eléctrica</t>
  </si>
  <si>
    <t>Otros Productos de Operación</t>
  </si>
  <si>
    <t>Cuentas por Cobrar Activo Regulatorio</t>
  </si>
  <si>
    <t>Cuentas por Pagar Regulatorias</t>
  </si>
  <si>
    <t>Estimación para Cuentas Incobrables</t>
  </si>
  <si>
    <t>Cuentas por pagar a partes relacionadas</t>
  </si>
  <si>
    <t>MENOS:</t>
  </si>
  <si>
    <t>Cuentas por Cobrar a partes relacionadas</t>
  </si>
  <si>
    <t>Cuentas por Pagar Comerciales</t>
  </si>
  <si>
    <t>COSTOS DE ENERGIA</t>
  </si>
  <si>
    <t>Inventarios</t>
  </si>
  <si>
    <t>Otras cuentas por pagar y Gastos acumulados</t>
  </si>
  <si>
    <t xml:space="preserve">Compra de energía </t>
  </si>
  <si>
    <t xml:space="preserve"> </t>
  </si>
  <si>
    <t>Gastos Pagados por Anticipado</t>
  </si>
  <si>
    <t>Pasivo por Arrendamientos</t>
  </si>
  <si>
    <t>MARGEN COMPRA VENTA DE ENERGIA</t>
  </si>
  <si>
    <t>Otros Activos</t>
  </si>
  <si>
    <t>Impuestos por Pagar</t>
  </si>
  <si>
    <t>Gastos de Operación y Mantenimiento</t>
  </si>
  <si>
    <t>1.1.03.07.02.11</t>
  </si>
  <si>
    <t>TOTAL ACTIVOS CORRIENTES</t>
  </si>
  <si>
    <t>Dividendos por pagar</t>
  </si>
  <si>
    <t>Gastos de Comercialización</t>
  </si>
  <si>
    <t>Depósitos de Consumidores</t>
  </si>
  <si>
    <t>Gastos por Cuenta de Consumidores</t>
  </si>
  <si>
    <t>ACTIVOS NO CORRIENTES</t>
  </si>
  <si>
    <t>Ingreso Diferido a corto plazo</t>
  </si>
  <si>
    <t>Gastos de Administración</t>
  </si>
  <si>
    <t>Inversión en Acciones Compañías Subsidiarias</t>
  </si>
  <si>
    <t>Otros Créditos Diferidos</t>
  </si>
  <si>
    <t>Gastos por Depreciación</t>
  </si>
  <si>
    <t>Inversión mantenidas al vencimiento</t>
  </si>
  <si>
    <t>TOTAL PASIVOS CORRIENTES</t>
  </si>
  <si>
    <t>Amortización de Intangibles</t>
  </si>
  <si>
    <t>Préstamos por cobrar a Largo Plazo</t>
  </si>
  <si>
    <t>Amortizaciónn de Activos por Derecho de uso</t>
  </si>
  <si>
    <t>Prestamos por Cobrar a partes relacionadas</t>
  </si>
  <si>
    <t>PASIVOS NO CORRIENTES</t>
  </si>
  <si>
    <t>Costos por  Servicios a Terceros</t>
  </si>
  <si>
    <t>Materiales y equipos para Propiedad, Planta y Equipo</t>
  </si>
  <si>
    <t>Prestamos  a Largo Plazo</t>
  </si>
  <si>
    <t>Gastos de Períodos Anteriores</t>
  </si>
  <si>
    <t>Activos por Derecho de Uso</t>
  </si>
  <si>
    <t>Cuentas por pagar Accionistas</t>
  </si>
  <si>
    <t>Otros Gastos</t>
  </si>
  <si>
    <t>Amortización de activos por Derecho de uso</t>
  </si>
  <si>
    <t>Pasivo por Impuesto sobre la Renta Diferido</t>
  </si>
  <si>
    <t>Pérdidas por retiro de activos fijos</t>
  </si>
  <si>
    <t>Propiedad, Planta y Equipo</t>
  </si>
  <si>
    <t>Ingreso Diferido a largo plazo</t>
  </si>
  <si>
    <t>Depreciación Acumulada de Propiedad, Planta y Equipo</t>
  </si>
  <si>
    <t>COSTOS Y GASTOS DE OPERACIÓN</t>
  </si>
  <si>
    <t>Obras en Proceso</t>
  </si>
  <si>
    <t>Provisión para Obligaciones Laborales</t>
  </si>
  <si>
    <t>UTILIDAD DE OPERACION</t>
  </si>
  <si>
    <t>Bienes Intangibles</t>
  </si>
  <si>
    <t>TOTAL PASIVOS NO CORRIENTES</t>
  </si>
  <si>
    <t xml:space="preserve">TOTAL PASIVOS </t>
  </si>
  <si>
    <t>Activo por impuesto sobre la renta diferido</t>
  </si>
  <si>
    <t>GASTOS FINANCIEROS</t>
  </si>
  <si>
    <t>Activos diferidos a largo plazo</t>
  </si>
  <si>
    <t>PATRIMONIO Y RESERVAS</t>
  </si>
  <si>
    <t>Gastos Financieros</t>
  </si>
  <si>
    <t>TOTAL ACTIVOS NO CORRIENTES</t>
  </si>
  <si>
    <t>Capital social mínimo</t>
  </si>
  <si>
    <t>MAS:</t>
  </si>
  <si>
    <t>Capital social variable</t>
  </si>
  <si>
    <t>PRODUCTOS FINANCIEROS</t>
  </si>
  <si>
    <t>Total capital social</t>
  </si>
  <si>
    <t>Productos Financieros</t>
  </si>
  <si>
    <t>Superávit por Revaluación de Activos</t>
  </si>
  <si>
    <t>Otros Ingresos Financieros</t>
  </si>
  <si>
    <t>Superávit Realizado</t>
  </si>
  <si>
    <t>Ganancias Pérdidas actuariales</t>
  </si>
  <si>
    <t>UTILIDAD ANTES DE IMPUESTOS Y RESERVAS</t>
  </si>
  <si>
    <t>Reserva Legal</t>
  </si>
  <si>
    <t>MENOS</t>
  </si>
  <si>
    <t>Utilidades por Aplicar de ejercicios anteriores</t>
  </si>
  <si>
    <t xml:space="preserve">Impuesto Sobre la Renta </t>
  </si>
  <si>
    <t>Utilidad del Ejercicio Corriente</t>
  </si>
  <si>
    <t>Impuesto Sobre la Renta Diferido</t>
  </si>
  <si>
    <t>TOTAL PATRIMONIO</t>
  </si>
  <si>
    <t>Contribución especial (CESC)</t>
  </si>
  <si>
    <t>TOTAL ACTIVOS</t>
  </si>
  <si>
    <t>TOTAL PASIVOS Y  PATRIMONIO</t>
  </si>
  <si>
    <t>UTILIDAD POR DISTRIBUIR</t>
  </si>
  <si>
    <t>Carolina Alexandra Quintero Gil</t>
  </si>
  <si>
    <t>Carlos Eduardo Alvarado Ramírez</t>
  </si>
  <si>
    <t>René Roberto Genovez</t>
  </si>
  <si>
    <t>Gerente General</t>
  </si>
  <si>
    <t>Gerente de Administración y Finanzas Interino</t>
  </si>
  <si>
    <t>Contador General</t>
  </si>
  <si>
    <t xml:space="preserve">Gerente General </t>
  </si>
  <si>
    <t>Gerente de Administracion y Finanzas Interino</t>
  </si>
  <si>
    <t>Valor contable acción</t>
  </si>
  <si>
    <t>1.1.01.00.00.00</t>
  </si>
  <si>
    <t>1.1.02.00.00.00</t>
  </si>
  <si>
    <t>1.1.03.00.00.00</t>
  </si>
  <si>
    <t>1.1.03.07.08.00</t>
  </si>
  <si>
    <t>1.1.03.08.00.00</t>
  </si>
  <si>
    <t>1.1.03.09.00.00</t>
  </si>
  <si>
    <t>1.3.01.01.00.00</t>
  </si>
  <si>
    <t>1.3.01.05.00.00</t>
  </si>
  <si>
    <t>1.2.01.06.00.00</t>
  </si>
  <si>
    <t>1.2.01.07.00.00</t>
  </si>
  <si>
    <t>1.2.09.05.00.00</t>
  </si>
  <si>
    <t>1.2.01.08.00.00</t>
  </si>
  <si>
    <t>1.2.05.00.00.00</t>
  </si>
  <si>
    <t>1.4.10.00.00.00</t>
  </si>
  <si>
    <t>1.4.11.00.00.00</t>
  </si>
  <si>
    <t>1.4.13.00.00.00</t>
  </si>
  <si>
    <t>1.4.14.00.00.00</t>
  </si>
  <si>
    <t>2.1.01.01.00.00</t>
  </si>
  <si>
    <t>2.1.01.02.00.00</t>
  </si>
  <si>
    <t>2.1.01.03.00.00</t>
  </si>
  <si>
    <t>2.1.01.06.01.00</t>
  </si>
  <si>
    <t>2.1.01.04.00.00</t>
  </si>
  <si>
    <t>2.1.01.06.02.00</t>
  </si>
  <si>
    <t>2.1.01.05.00.00</t>
  </si>
  <si>
    <t>2.1.01.07.00.00</t>
  </si>
  <si>
    <t>2.1.03.00.00.00</t>
  </si>
  <si>
    <t>2.1.05.00.00.00</t>
  </si>
  <si>
    <t>2.1.06.00.00.00</t>
  </si>
  <si>
    <t>2.1.07.00.00.00</t>
  </si>
  <si>
    <t>2.1.08.00.00.00</t>
  </si>
  <si>
    <t>2.1.09.00.00.00</t>
  </si>
  <si>
    <t>2.1.10.00.00.00</t>
  </si>
  <si>
    <t>2.1.11.00.00.00</t>
  </si>
  <si>
    <t>2.3.01.03.01.00</t>
  </si>
  <si>
    <t>2.3.01.03.02.00</t>
  </si>
  <si>
    <t>2.3.01.03.03.00</t>
  </si>
  <si>
    <t>2.3.01.06.00.00</t>
  </si>
  <si>
    <t>2.3.01.01.00.00</t>
  </si>
  <si>
    <t>3.1.01.01.00.00</t>
  </si>
  <si>
    <t>3.1.02.01.00.00</t>
  </si>
  <si>
    <t>2.3.01.05.00.00</t>
  </si>
  <si>
    <t>3.3.01.01.00.00</t>
  </si>
  <si>
    <t>3.2.02.01.00.00</t>
  </si>
  <si>
    <t>2.1.04.00.00.00</t>
  </si>
  <si>
    <t>2.3.01.06.04.00</t>
  </si>
  <si>
    <t>4.1.01.00.00.00</t>
  </si>
  <si>
    <t>4.1.02.00.00.00</t>
  </si>
  <si>
    <t>4.1.03.02.01.00</t>
  </si>
  <si>
    <t>4.1.03.02.02.00</t>
  </si>
  <si>
    <t>4.1.03.02.03.00</t>
  </si>
  <si>
    <t>4.1.03.02.04.00</t>
  </si>
  <si>
    <t>4.1.03.00.00.00</t>
  </si>
  <si>
    <t>5.1.01.00.00.00</t>
  </si>
  <si>
    <t>5.1.04.00.00.00</t>
  </si>
  <si>
    <t>5.1.05.00.00.00</t>
  </si>
  <si>
    <t>5.1.06.00.00.00</t>
  </si>
  <si>
    <t>5.1.07.00.00.00</t>
  </si>
  <si>
    <t>5.1.08.00.00.00</t>
  </si>
  <si>
    <t>5.1.09.00.00.00</t>
  </si>
  <si>
    <t>5.1.10.00.00.00</t>
  </si>
  <si>
    <t>5.1.11.00.00.00</t>
  </si>
  <si>
    <t>5.1.13.00.00.00</t>
  </si>
  <si>
    <t>5.1.14.00.00.00</t>
  </si>
  <si>
    <t>5.1.15.00.00.00</t>
  </si>
  <si>
    <t>5.1.16.00.00.00</t>
  </si>
  <si>
    <t>5.2.01.00.00.00</t>
  </si>
  <si>
    <t>5.2.04.00.00.00</t>
  </si>
  <si>
    <t>5.2.05.00.00.00</t>
  </si>
  <si>
    <t>5.2.03.00.00.00</t>
  </si>
  <si>
    <t>4.2.01.00.00.00</t>
  </si>
  <si>
    <t>4.2.02.00.00.00</t>
  </si>
  <si>
    <t>4.2.03.00.00.00</t>
  </si>
  <si>
    <t>5.2.07.00.00.00</t>
  </si>
  <si>
    <t>ACTIVOS DIFERIDOS A LARGO</t>
  </si>
  <si>
    <t>5.2.08.00.00.00</t>
  </si>
  <si>
    <t>5.2.09.00.00.00</t>
  </si>
  <si>
    <t>INTERESES POR PAGAR</t>
  </si>
  <si>
    <t>PRESTAMOS POR PAGAR A</t>
  </si>
  <si>
    <t>1.1.03.13.00.00</t>
  </si>
  <si>
    <t>2.1.01.06.04.00</t>
  </si>
  <si>
    <t>COMISION POR PRESTA</t>
  </si>
  <si>
    <t>2.1.01.08.00.00</t>
  </si>
  <si>
    <t>2.2.03.00.00.00</t>
  </si>
  <si>
    <t>2.3.01.06.06.00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</si>
</sst>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#,##0.00;[Red]\(#,##0.00\)"/>
    <numFmt numFmtId="166" formatCode="_-* #,##0_-;\-* #,##0_-;_-* &quot;-&quot;??_-;_-@_-"/>
    <numFmt numFmtId="167" formatCode="d\-m\-yy\ h:mm\ \a\.m\./\p\.m\."/>
    <numFmt numFmtId="168" formatCode="#,##0;[Red]\(#,##0\)"/>
    <numFmt numFmtId="169" formatCode="#,##0.00_ ;\-#,##0.00\ "/>
    <numFmt numFmtId="170" formatCode="#,##0.00;[Red]#,##0.00"/>
    <numFmt numFmtId="171" formatCode="#,##0.00_%_);\(#,##0.00\)_%;#,##0.00_%_);@_%_)"/>
    <numFmt numFmtId="172" formatCode="_-* #,##0.00\ _€_-;\-* #,##0.00\ _€_-;_-* &quot;-&quot;??\ _€_-;_-@_-"/>
    <numFmt numFmtId="173" formatCode="#,##0.0000_);[Red]\(#,##0.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u/>
      <sz val="11"/>
      <color theme="1"/>
      <name val="Arial"/>
      <family val="2"/>
    </font>
    <font>
      <sz val="10"/>
      <color indexed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164" fontId="13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2">
    <xf numFmtId="0" fontId="0" fillId="0" borderId="0" xfId="0"/>
    <xf numFmtId="164" fontId="2" fillId="0" borderId="0" xfId="3" applyFont="1" applyProtection="1">
      <protection hidden="1"/>
    </xf>
    <xf numFmtId="164" fontId="3" fillId="0" borderId="0" xfId="3" applyFont="1" applyAlignment="1" applyProtection="1">
      <alignment horizontal="center"/>
      <protection hidden="1"/>
    </xf>
    <xf numFmtId="40" fontId="2" fillId="0" borderId="0" xfId="3" applyNumberFormat="1" applyFont="1" applyProtection="1">
      <protection hidden="1"/>
    </xf>
    <xf numFmtId="164" fontId="2" fillId="0" borderId="0" xfId="3" applyFont="1"/>
    <xf numFmtId="164" fontId="4" fillId="0" borderId="0" xfId="3" quotePrefix="1" applyFont="1" applyAlignment="1" applyProtection="1">
      <alignment horizontal="center"/>
      <protection hidden="1"/>
    </xf>
    <xf numFmtId="164" fontId="4" fillId="0" borderId="0" xfId="3" applyFont="1" applyAlignment="1" applyProtection="1">
      <alignment horizontal="center"/>
      <protection hidden="1"/>
    </xf>
    <xf numFmtId="164" fontId="5" fillId="0" borderId="0" xfId="3" quotePrefix="1" applyFont="1" applyAlignment="1" applyProtection="1">
      <alignment horizontal="center"/>
      <protection hidden="1"/>
    </xf>
    <xf numFmtId="164" fontId="5" fillId="0" borderId="0" xfId="3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center"/>
      <protection hidden="1"/>
    </xf>
    <xf numFmtId="164" fontId="2" fillId="0" borderId="0" xfId="3" applyFont="1" applyAlignment="1" applyProtection="1">
      <protection hidden="1"/>
    </xf>
    <xf numFmtId="165" fontId="2" fillId="0" borderId="0" xfId="3" applyNumberFormat="1" applyFont="1" applyProtection="1">
      <protection hidden="1"/>
    </xf>
    <xf numFmtId="166" fontId="2" fillId="0" borderId="0" xfId="3" applyNumberFormat="1" applyFont="1" applyFill="1" applyProtection="1">
      <protection hidden="1"/>
    </xf>
    <xf numFmtId="164" fontId="2" fillId="0" borderId="0" xfId="3" applyFont="1" applyFill="1" applyProtection="1">
      <protection hidden="1"/>
    </xf>
    <xf numFmtId="167" fontId="6" fillId="0" borderId="0" xfId="3" applyNumberFormat="1" applyFont="1" applyFill="1" applyProtection="1">
      <protection hidden="1"/>
    </xf>
    <xf numFmtId="164" fontId="3" fillId="0" borderId="0" xfId="3" applyFont="1" applyAlignment="1" applyProtection="1">
      <alignment horizontal="center"/>
      <protection hidden="1"/>
    </xf>
    <xf numFmtId="164" fontId="7" fillId="0" borderId="0" xfId="3" applyFont="1" applyAlignment="1" applyProtection="1">
      <alignment horizontal="center"/>
      <protection hidden="1"/>
    </xf>
    <xf numFmtId="165" fontId="3" fillId="0" borderId="0" xfId="3" applyNumberFormat="1" applyFont="1" applyAlignment="1" applyProtection="1">
      <alignment horizontal="center"/>
      <protection hidden="1"/>
    </xf>
    <xf numFmtId="164" fontId="8" fillId="0" borderId="0" xfId="3" applyFont="1" applyProtection="1">
      <protection hidden="1"/>
    </xf>
    <xf numFmtId="166" fontId="8" fillId="0" borderId="0" xfId="3" applyNumberFormat="1" applyFont="1" applyFill="1" applyAlignment="1" applyProtection="1">
      <alignment horizontal="center"/>
      <protection hidden="1"/>
    </xf>
    <xf numFmtId="39" fontId="6" fillId="0" borderId="0" xfId="3" applyNumberFormat="1" applyFont="1" applyFill="1" applyProtection="1">
      <protection hidden="1"/>
    </xf>
    <xf numFmtId="43" fontId="2" fillId="0" borderId="0" xfId="1" applyFont="1" applyFill="1" applyProtection="1">
      <protection hidden="1"/>
    </xf>
    <xf numFmtId="164" fontId="9" fillId="0" borderId="0" xfId="3" applyFont="1" applyAlignment="1" applyProtection="1">
      <protection hidden="1"/>
    </xf>
    <xf numFmtId="164" fontId="10" fillId="0" borderId="0" xfId="3" applyFont="1" applyAlignment="1" applyProtection="1">
      <protection hidden="1"/>
    </xf>
    <xf numFmtId="165" fontId="6" fillId="0" borderId="0" xfId="3" applyNumberFormat="1" applyFont="1" applyProtection="1">
      <protection hidden="1"/>
    </xf>
    <xf numFmtId="165" fontId="6" fillId="0" borderId="0" xfId="3" quotePrefix="1" applyNumberFormat="1" applyFont="1" applyProtection="1">
      <protection hidden="1"/>
    </xf>
    <xf numFmtId="164" fontId="9" fillId="0" borderId="0" xfId="3" applyFont="1" applyProtection="1">
      <protection hidden="1"/>
    </xf>
    <xf numFmtId="164" fontId="6" fillId="0" borderId="0" xfId="3" applyFont="1" applyProtection="1">
      <protection hidden="1"/>
    </xf>
    <xf numFmtId="164" fontId="6" fillId="0" borderId="0" xfId="3" applyFont="1" applyFill="1" applyProtection="1">
      <protection hidden="1"/>
    </xf>
    <xf numFmtId="165" fontId="6" fillId="0" borderId="0" xfId="3" applyNumberFormat="1" applyFont="1" applyFill="1" applyProtection="1">
      <protection hidden="1"/>
    </xf>
    <xf numFmtId="40" fontId="2" fillId="0" borderId="0" xfId="3" applyNumberFormat="1" applyFont="1" applyFill="1" applyProtection="1">
      <protection hidden="1"/>
    </xf>
    <xf numFmtId="164" fontId="5" fillId="0" borderId="0" xfId="3" applyFont="1" applyProtection="1">
      <protection hidden="1"/>
    </xf>
    <xf numFmtId="166" fontId="11" fillId="0" borderId="0" xfId="3" applyNumberFormat="1" applyFont="1" applyProtection="1">
      <protection hidden="1"/>
    </xf>
    <xf numFmtId="164" fontId="12" fillId="0" borderId="0" xfId="3" applyFont="1" applyProtection="1">
      <protection hidden="1"/>
    </xf>
    <xf numFmtId="165" fontId="2" fillId="0" borderId="0" xfId="3" applyNumberFormat="1" applyFont="1" applyFill="1" applyProtection="1">
      <protection hidden="1"/>
    </xf>
    <xf numFmtId="166" fontId="2" fillId="0" borderId="0" xfId="3" applyNumberFormat="1" applyFont="1" applyProtection="1">
      <protection hidden="1"/>
    </xf>
    <xf numFmtId="166" fontId="14" fillId="0" borderId="0" xfId="4" applyNumberFormat="1" applyFont="1" applyFill="1" applyAlignment="1" applyProtection="1">
      <alignment horizontal="center"/>
      <protection hidden="1"/>
    </xf>
    <xf numFmtId="165" fontId="6" fillId="0" borderId="1" xfId="3" applyNumberFormat="1" applyFont="1" applyFill="1" applyBorder="1" applyProtection="1">
      <protection hidden="1"/>
    </xf>
    <xf numFmtId="166" fontId="15" fillId="0" borderId="0" xfId="4" applyNumberFormat="1" applyFont="1" applyFill="1" applyAlignment="1" applyProtection="1">
      <protection hidden="1"/>
    </xf>
    <xf numFmtId="166" fontId="11" fillId="0" borderId="0" xfId="4" applyNumberFormat="1" applyFont="1" applyFill="1" applyAlignment="1" applyProtection="1">
      <protection hidden="1"/>
    </xf>
    <xf numFmtId="168" fontId="2" fillId="0" borderId="0" xfId="3" applyNumberFormat="1" applyFont="1" applyProtection="1">
      <protection hidden="1"/>
    </xf>
    <xf numFmtId="166" fontId="12" fillId="0" borderId="0" xfId="4" applyNumberFormat="1" applyFont="1" applyFill="1" applyAlignment="1" applyProtection="1">
      <protection hidden="1"/>
    </xf>
    <xf numFmtId="39" fontId="6" fillId="0" borderId="1" xfId="3" applyNumberFormat="1" applyFont="1" applyFill="1" applyBorder="1" applyProtection="1">
      <protection hidden="1"/>
    </xf>
    <xf numFmtId="166" fontId="12" fillId="0" borderId="0" xfId="4" applyNumberFormat="1" applyFont="1" applyAlignment="1" applyProtection="1">
      <protection hidden="1"/>
    </xf>
    <xf numFmtId="165" fontId="6" fillId="0" borderId="1" xfId="3" applyNumberFormat="1" applyFont="1" applyBorder="1" applyProtection="1">
      <protection hidden="1"/>
    </xf>
    <xf numFmtId="43" fontId="6" fillId="0" borderId="0" xfId="3" applyNumberFormat="1" applyFont="1" applyFill="1" applyProtection="1">
      <protection hidden="1"/>
    </xf>
    <xf numFmtId="164" fontId="2" fillId="0" borderId="0" xfId="3" applyFont="1" applyFill="1"/>
    <xf numFmtId="164" fontId="16" fillId="0" borderId="0" xfId="3" quotePrefix="1" applyFont="1" applyAlignment="1">
      <alignment horizontal="left"/>
    </xf>
    <xf numFmtId="164" fontId="5" fillId="0" borderId="0" xfId="3" applyFont="1" applyBorder="1" applyAlignment="1" applyProtection="1">
      <protection hidden="1"/>
    </xf>
    <xf numFmtId="165" fontId="8" fillId="0" borderId="0" xfId="3" applyNumberFormat="1" applyFont="1" applyProtection="1">
      <protection hidden="1"/>
    </xf>
    <xf numFmtId="165" fontId="5" fillId="0" borderId="0" xfId="3" applyNumberFormat="1" applyFont="1" applyProtection="1">
      <protection hidden="1"/>
    </xf>
    <xf numFmtId="166" fontId="12" fillId="0" borderId="0" xfId="3" applyNumberFormat="1" applyFont="1" applyProtection="1">
      <protection hidden="1"/>
    </xf>
    <xf numFmtId="166" fontId="10" fillId="0" borderId="0" xfId="3" applyNumberFormat="1" applyFont="1" applyProtection="1">
      <protection hidden="1"/>
    </xf>
    <xf numFmtId="166" fontId="10" fillId="0" borderId="0" xfId="3" applyNumberFormat="1" applyFont="1" applyFill="1" applyProtection="1">
      <protection hidden="1"/>
    </xf>
    <xf numFmtId="165" fontId="6" fillId="0" borderId="0" xfId="3" applyNumberFormat="1" applyFont="1" applyFill="1" applyBorder="1" applyProtection="1">
      <protection hidden="1"/>
    </xf>
    <xf numFmtId="166" fontId="12" fillId="0" borderId="0" xfId="3" applyNumberFormat="1" applyFont="1" applyFill="1" applyProtection="1">
      <protection hidden="1"/>
    </xf>
    <xf numFmtId="165" fontId="5" fillId="0" borderId="0" xfId="3" applyNumberFormat="1" applyFont="1" applyFill="1" applyProtection="1">
      <protection hidden="1"/>
    </xf>
    <xf numFmtId="164" fontId="12" fillId="0" borderId="0" xfId="3" applyFont="1" applyFill="1" applyProtection="1">
      <protection hidden="1"/>
    </xf>
    <xf numFmtId="166" fontId="11" fillId="0" borderId="0" xfId="3" applyNumberFormat="1" applyFont="1" applyFill="1" applyProtection="1">
      <protection hidden="1"/>
    </xf>
    <xf numFmtId="166" fontId="17" fillId="0" borderId="0" xfId="3" applyNumberFormat="1" applyFont="1" applyProtection="1">
      <protection hidden="1"/>
    </xf>
    <xf numFmtId="39" fontId="6" fillId="0" borderId="0" xfId="3" applyNumberFormat="1" applyFont="1" applyFill="1" applyBorder="1" applyProtection="1">
      <protection hidden="1"/>
    </xf>
    <xf numFmtId="44" fontId="2" fillId="0" borderId="0" xfId="2" applyFont="1" applyFill="1" applyProtection="1">
      <protection hidden="1"/>
    </xf>
    <xf numFmtId="165" fontId="5" fillId="0" borderId="1" xfId="3" applyNumberFormat="1" applyFont="1" applyFill="1" applyBorder="1" applyProtection="1">
      <protection hidden="1"/>
    </xf>
    <xf numFmtId="165" fontId="5" fillId="0" borderId="1" xfId="3" applyNumberFormat="1" applyFont="1" applyBorder="1" applyProtection="1">
      <protection hidden="1"/>
    </xf>
    <xf numFmtId="166" fontId="14" fillId="0" borderId="0" xfId="4" applyNumberFormat="1" applyFont="1" applyFill="1" applyAlignment="1" applyProtection="1"/>
    <xf numFmtId="166" fontId="14" fillId="0" borderId="0" xfId="4" applyNumberFormat="1" applyFont="1" applyFill="1" applyAlignment="1" applyProtection="1">
      <protection hidden="1"/>
    </xf>
    <xf numFmtId="169" fontId="2" fillId="0" borderId="0" xfId="3" applyNumberFormat="1" applyFont="1"/>
    <xf numFmtId="4" fontId="2" fillId="0" borderId="0" xfId="3" applyNumberFormat="1" applyFont="1"/>
    <xf numFmtId="43" fontId="11" fillId="0" borderId="0" xfId="3" applyNumberFormat="1" applyFont="1" applyFill="1" applyProtection="1">
      <protection hidden="1"/>
    </xf>
    <xf numFmtId="170" fontId="2" fillId="0" borderId="0" xfId="3" applyNumberFormat="1" applyFont="1"/>
    <xf numFmtId="43" fontId="2" fillId="0" borderId="0" xfId="1" applyFont="1"/>
    <xf numFmtId="39" fontId="2" fillId="0" borderId="0" xfId="3" applyNumberFormat="1" applyFont="1"/>
    <xf numFmtId="164" fontId="2" fillId="0" borderId="0" xfId="3" applyFont="1" applyBorder="1" applyProtection="1">
      <protection hidden="1"/>
    </xf>
    <xf numFmtId="40" fontId="5" fillId="0" borderId="0" xfId="3" applyNumberFormat="1" applyFont="1" applyAlignment="1" applyProtection="1">
      <alignment horizontal="left"/>
      <protection hidden="1"/>
    </xf>
    <xf numFmtId="164" fontId="12" fillId="0" borderId="0" xfId="3" applyNumberFormat="1" applyFont="1" applyProtection="1">
      <protection hidden="1"/>
    </xf>
    <xf numFmtId="165" fontId="5" fillId="0" borderId="2" xfId="3" applyNumberFormat="1" applyFont="1" applyBorder="1" applyProtection="1">
      <protection hidden="1"/>
    </xf>
    <xf numFmtId="164" fontId="5" fillId="0" borderId="0" xfId="3" applyFont="1" applyFill="1" applyProtection="1">
      <protection hidden="1"/>
    </xf>
    <xf numFmtId="165" fontId="5" fillId="0" borderId="2" xfId="3" applyNumberFormat="1" applyFont="1" applyFill="1" applyBorder="1" applyProtection="1">
      <protection hidden="1"/>
    </xf>
    <xf numFmtId="43" fontId="5" fillId="0" borderId="2" xfId="1" applyFont="1" applyFill="1" applyBorder="1" applyProtection="1">
      <protection hidden="1"/>
    </xf>
    <xf numFmtId="164" fontId="8" fillId="0" borderId="0" xfId="3" applyFont="1" applyBorder="1" applyProtection="1">
      <protection hidden="1"/>
    </xf>
    <xf numFmtId="164" fontId="12" fillId="0" borderId="0" xfId="3" applyFont="1" applyBorder="1" applyProtection="1">
      <protection hidden="1"/>
    </xf>
    <xf numFmtId="165" fontId="2" fillId="0" borderId="0" xfId="3" applyNumberFormat="1" applyFont="1" applyBorder="1" applyProtection="1">
      <protection hidden="1"/>
    </xf>
    <xf numFmtId="165" fontId="6" fillId="0" borderId="0" xfId="3" applyNumberFormat="1" applyFont="1" applyBorder="1" applyProtection="1">
      <protection hidden="1"/>
    </xf>
    <xf numFmtId="166" fontId="18" fillId="0" borderId="0" xfId="3" applyNumberFormat="1" applyFont="1" applyProtection="1">
      <protection hidden="1"/>
    </xf>
    <xf numFmtId="164" fontId="8" fillId="0" borderId="0" xfId="3" applyFont="1" applyFill="1" applyProtection="1">
      <protection hidden="1"/>
    </xf>
    <xf numFmtId="2" fontId="2" fillId="0" borderId="0" xfId="3" applyNumberFormat="1" applyFont="1" applyFill="1" applyProtection="1"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40" fontId="11" fillId="0" borderId="0" xfId="3" quotePrefix="1" applyNumberFormat="1" applyFont="1" applyAlignment="1" applyProtection="1">
      <alignment horizontal="center" vertical="top"/>
      <protection hidden="1"/>
    </xf>
    <xf numFmtId="8" fontId="19" fillId="0" borderId="0" xfId="5" applyNumberFormat="1" applyFont="1" applyFill="1" applyBorder="1" applyAlignment="1" applyProtection="1">
      <alignment horizontal="right" wrapText="1"/>
      <protection locked="0"/>
    </xf>
    <xf numFmtId="43" fontId="2" fillId="0" borderId="0" xfId="6" applyFont="1"/>
    <xf numFmtId="43" fontId="2" fillId="0" borderId="0" xfId="6" applyFont="1" applyProtection="1">
      <protection hidden="1"/>
    </xf>
    <xf numFmtId="172" fontId="2" fillId="0" borderId="0" xfId="3" applyNumberFormat="1" applyFont="1" applyProtection="1"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164" fontId="2" fillId="0" borderId="0" xfId="3" applyNumberFormat="1" applyFont="1" applyProtection="1">
      <protection hidden="1"/>
    </xf>
    <xf numFmtId="173" fontId="2" fillId="0" borderId="0" xfId="3" applyNumberFormat="1" applyFont="1" applyProtection="1">
      <protection hidden="1"/>
    </xf>
    <xf numFmtId="39" fontId="2" fillId="0" borderId="0" xfId="3" applyNumberFormat="1" applyFont="1" applyFill="1" applyProtection="1">
      <protection hidden="1"/>
    </xf>
    <xf numFmtId="40" fontId="5" fillId="0" borderId="0" xfId="3" applyNumberFormat="1" applyFont="1" applyAlignment="1" applyProtection="1">
      <alignment horizontal="center"/>
      <protection hidden="1"/>
    </xf>
    <xf numFmtId="165" fontId="6" fillId="0" borderId="0" xfId="3" applyNumberFormat="1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left"/>
      <protection hidden="1"/>
    </xf>
    <xf numFmtId="40" fontId="5" fillId="0" borderId="0" xfId="3" applyNumberFormat="1" applyFont="1" applyAlignment="1" applyProtection="1">
      <alignment horizontal="center"/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164" fontId="6" fillId="0" borderId="0" xfId="3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horizontal="center" wrapText="1"/>
      <protection hidden="1"/>
    </xf>
    <xf numFmtId="40" fontId="6" fillId="0" borderId="0" xfId="3" applyNumberFormat="1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vertical="top"/>
      <protection hidden="1"/>
    </xf>
    <xf numFmtId="164" fontId="2" fillId="0" borderId="0" xfId="3" applyFont="1" applyAlignment="1" applyProtection="1">
      <alignment horizontal="center"/>
      <protection hidden="1"/>
    </xf>
    <xf numFmtId="164" fontId="6" fillId="0" borderId="0" xfId="3" applyFont="1" applyAlignment="1" applyProtection="1">
      <alignment horizontal="centerContinuous"/>
      <protection hidden="1"/>
    </xf>
    <xf numFmtId="164" fontId="6" fillId="0" borderId="0" xfId="3" applyFont="1" applyAlignment="1" applyProtection="1">
      <alignment horizontal="center"/>
      <protection hidden="1"/>
    </xf>
    <xf numFmtId="164" fontId="8" fillId="0" borderId="0" xfId="3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166" fontId="2" fillId="0" borderId="0" xfId="3" applyNumberFormat="1" applyFont="1" applyAlignment="1" applyProtection="1">
      <alignment horizontal="center"/>
      <protection hidden="1"/>
    </xf>
    <xf numFmtId="165" fontId="5" fillId="0" borderId="0" xfId="3" applyNumberFormat="1" applyFont="1" applyAlignment="1" applyProtection="1">
      <alignment horizontal="centerContinuous"/>
      <protection hidden="1"/>
    </xf>
    <xf numFmtId="44" fontId="2" fillId="2" borderId="0" xfId="2" applyFont="1" applyFill="1" applyProtection="1">
      <protection hidden="1"/>
    </xf>
    <xf numFmtId="165" fontId="6" fillId="0" borderId="0" xfId="3" applyNumberFormat="1" applyFont="1" applyAlignment="1" applyProtection="1">
      <alignment horizontal="centerContinuous"/>
      <protection hidden="1"/>
    </xf>
    <xf numFmtId="164" fontId="11" fillId="0" borderId="0" xfId="3" applyFont="1" applyProtection="1">
      <protection hidden="1"/>
    </xf>
    <xf numFmtId="164" fontId="2" fillId="0" borderId="0" xfId="3"/>
    <xf numFmtId="164" fontId="12" fillId="0" borderId="0" xfId="3" applyFont="1"/>
    <xf numFmtId="164" fontId="2" fillId="0" borderId="0" xfId="3" applyFont="1" applyProtection="1"/>
    <xf numFmtId="164" fontId="2" fillId="3" borderId="0" xfId="3" applyFill="1"/>
    <xf numFmtId="164" fontId="12" fillId="3" borderId="0" xfId="3" applyFont="1" applyFill="1"/>
    <xf numFmtId="166" fontId="2" fillId="0" borderId="0" xfId="3" applyNumberFormat="1" applyFont="1"/>
  </cellXfs>
  <cellStyles count="7">
    <cellStyle name="Hipervínculo" xfId="4" builtinId="8"/>
    <cellStyle name="Millares" xfId="1" builtinId="3"/>
    <cellStyle name="Millares 2" xfId="6"/>
    <cellStyle name="Moneda" xfId="2" builtinId="4"/>
    <cellStyle name="Moneda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rtado/Documents/EEFF/Estados%20financieros/Ds%2009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Documents%20and%20Settings\osandoval\Datos%20de%20programa\Microsoft\Excel\Delsur%20USGAAP%2010-2007(reclas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DS01P\Accounting\Accounting\Latin%20America\Jamaica\Monthly%20Files\2008\03%20-%2008\03%20-%2008%20Close%20Files\Berkeley%20EGAS\Sharon\Stats\31%20Dec%2000\Enron%20Europe%20Operations%20(Supervisor)%20Limited\Enron%20Europe%20Operations%20(Supervisor)%20Limi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uv2\smclaug$\USER\DGERNA\QTR_REPS\JULY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ientos%20de%20Activo%20Fijo%20y%20Depreciaci&#243;n%20Acumulada%20%2031.12.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3"/>
      <sheetName val="5"/>
      <sheetName val="4"/>
      <sheetName val="6"/>
      <sheetName val="7"/>
      <sheetName val="7a"/>
      <sheetName val="ISR Diferido EPM"/>
      <sheetName val="ICP"/>
      <sheetName val="ICP19"/>
      <sheetName val="Situación F"/>
      <sheetName val="OIP"/>
      <sheetName val="A1"/>
      <sheetName val="A2"/>
      <sheetName val="A3"/>
      <sheetName val="Estado Resultados"/>
      <sheetName val="flujo"/>
      <sheetName val="Patrimonio"/>
      <sheetName val="BG"/>
      <sheetName val="Hoja2"/>
      <sheetName val="ER"/>
      <sheetName val="CF"/>
      <sheetName val="BE"/>
      <sheetName val="Ajustes flujos"/>
      <sheetName val="ER (sin revaluo)"/>
      <sheetName val="Hoja1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PPE2019"/>
      <sheetName val="PPE 2018"/>
      <sheetName val="13-14"/>
      <sheetName val="12-18"/>
      <sheetName val="19-22"/>
      <sheetName val="23"/>
      <sheetName val="24"/>
      <sheetName val="28"/>
      <sheetName val="31"/>
      <sheetName val="BV"/>
      <sheetName val="LTD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1">
          <cell r="A271" t="str">
            <v>Número</v>
          </cell>
          <cell r="B271" t="str">
            <v>Descripción</v>
          </cell>
          <cell r="C271">
            <v>43100</v>
          </cell>
          <cell r="D271">
            <v>43039</v>
          </cell>
          <cell r="E271">
            <v>43465</v>
          </cell>
          <cell r="F271">
            <v>43465</v>
          </cell>
          <cell r="G271" t="str">
            <v>Enero</v>
          </cell>
          <cell r="H271" t="str">
            <v>Febrero</v>
          </cell>
          <cell r="I271" t="str">
            <v>Marzo</v>
          </cell>
          <cell r="J271" t="str">
            <v>Abril</v>
          </cell>
          <cell r="K271" t="str">
            <v>Mayo</v>
          </cell>
          <cell r="L271" t="str">
            <v>Junio</v>
          </cell>
          <cell r="M271" t="str">
            <v>Julio</v>
          </cell>
          <cell r="N271" t="str">
            <v>Agosto</v>
          </cell>
          <cell r="O271" t="str">
            <v>Septiembre</v>
          </cell>
          <cell r="P271" t="str">
            <v>Octubre</v>
          </cell>
          <cell r="Q271" t="str">
            <v>Noviembre</v>
          </cell>
          <cell r="R271" t="str">
            <v>Diciembre</v>
          </cell>
        </row>
        <row r="272">
          <cell r="A272" t="str">
            <v>CE00</v>
          </cell>
          <cell r="B272" t="str">
            <v>COMPRAS DE ENERGIA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 t="str">
            <v>CE01</v>
          </cell>
          <cell r="B273" t="str">
            <v>CARGOS POR RETIRO DE ENERGIA</v>
          </cell>
          <cell r="C273">
            <v>163274639.47999999</v>
          </cell>
          <cell r="D273">
            <v>134439569.13999999</v>
          </cell>
          <cell r="E273">
            <v>191709020.27000004</v>
          </cell>
          <cell r="F273">
            <v>191709020.27000004</v>
          </cell>
          <cell r="G273">
            <v>13000300.390000001</v>
          </cell>
          <cell r="H273">
            <v>12957743.689999999</v>
          </cell>
          <cell r="I273">
            <v>13351042.83</v>
          </cell>
          <cell r="J273">
            <v>8939908.8800000008</v>
          </cell>
          <cell r="K273">
            <v>7892589.5599999996</v>
          </cell>
          <cell r="L273">
            <v>8703431.8100000005</v>
          </cell>
          <cell r="M273">
            <v>11116881.23</v>
          </cell>
          <cell r="N273">
            <v>11520438.17</v>
          </cell>
          <cell r="O273">
            <v>11858164.67</v>
          </cell>
        </row>
        <row r="274">
          <cell r="A274" t="str">
            <v>CE02</v>
          </cell>
          <cell r="B274" t="str">
            <v>CARGOS POR RETIRO DE POTENCIA</v>
          </cell>
          <cell r="C274">
            <v>24064346.629999999</v>
          </cell>
          <cell r="D274">
            <v>20136026.390000001</v>
          </cell>
          <cell r="E274">
            <v>23413243.770000003</v>
          </cell>
          <cell r="F274">
            <v>23413243.770000003</v>
          </cell>
          <cell r="G274">
            <v>1857516.07</v>
          </cell>
          <cell r="H274">
            <v>1857516.07</v>
          </cell>
          <cell r="I274">
            <v>1857516.07</v>
          </cell>
          <cell r="J274">
            <v>1798936.12</v>
          </cell>
          <cell r="K274">
            <v>1798706.48</v>
          </cell>
          <cell r="L274">
            <v>1589770.06</v>
          </cell>
          <cell r="M274">
            <v>1598653.92</v>
          </cell>
          <cell r="N274">
            <v>1580684.58</v>
          </cell>
          <cell r="O274">
            <v>1585342.14</v>
          </cell>
        </row>
        <row r="275">
          <cell r="A275" t="str">
            <v>CE03</v>
          </cell>
          <cell r="B275" t="str">
            <v>CARGOS POR PEST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 t="str">
            <v>CE04</v>
          </cell>
          <cell r="B276" t="str">
            <v>CARGOS POR USO DEL SISTEMA DE TRANSMISION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CE05</v>
          </cell>
          <cell r="B277" t="str">
            <v>CARGOS X OPERACION DEL SISTEMA DE TRANSMISION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CE06</v>
          </cell>
          <cell r="B278" t="str">
            <v>OTROS CARGOS O COMPENSACIONES LOCALES</v>
          </cell>
          <cell r="C278">
            <v>21863179.789999999</v>
          </cell>
          <cell r="D278">
            <v>18029422.920000002</v>
          </cell>
          <cell r="E278">
            <v>25164650.020000003</v>
          </cell>
          <cell r="F278">
            <v>25164650.020000003</v>
          </cell>
          <cell r="G278">
            <v>2293745.7799999998</v>
          </cell>
          <cell r="H278">
            <v>1899349.78</v>
          </cell>
          <cell r="I278">
            <v>1892139.83</v>
          </cell>
          <cell r="J278">
            <v>1545444.57</v>
          </cell>
          <cell r="K278">
            <v>1520826.02</v>
          </cell>
          <cell r="L278">
            <v>1511703.08</v>
          </cell>
          <cell r="M278">
            <v>1726742.61</v>
          </cell>
          <cell r="N278">
            <v>1774815.89</v>
          </cell>
          <cell r="O278">
            <v>1754343.95</v>
          </cell>
        </row>
        <row r="279">
          <cell r="A279" t="str">
            <v>CE07</v>
          </cell>
          <cell r="B279" t="str">
            <v>OTROS CARGOS O COMPENSACIONES INTERNACIONALES</v>
          </cell>
          <cell r="C279">
            <v>32862.519999999997</v>
          </cell>
          <cell r="D279">
            <v>1515.19</v>
          </cell>
          <cell r="E279">
            <v>105108.04</v>
          </cell>
          <cell r="F279">
            <v>105108.04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CE08</v>
          </cell>
          <cell r="B280" t="str">
            <v>ACTIVO REGULATORIO</v>
          </cell>
          <cell r="C280">
            <v>-3255229.93</v>
          </cell>
          <cell r="D280">
            <v>-28344.21</v>
          </cell>
          <cell r="E280">
            <v>-11968489.6</v>
          </cell>
          <cell r="F280">
            <v>-11968489.6</v>
          </cell>
          <cell r="G280">
            <v>1234024.8500000001</v>
          </cell>
          <cell r="H280">
            <v>-308024.92</v>
          </cell>
          <cell r="I280">
            <v>-377234.16</v>
          </cell>
          <cell r="J280">
            <v>2567965.67</v>
          </cell>
          <cell r="K280">
            <v>4471997</v>
          </cell>
          <cell r="L280">
            <v>2804457.38</v>
          </cell>
          <cell r="M280">
            <v>-245767.06</v>
          </cell>
          <cell r="N280">
            <v>-1780698.86</v>
          </cell>
          <cell r="O280">
            <v>-1642165.16</v>
          </cell>
        </row>
        <row r="281">
          <cell r="A281" t="str">
            <v>CE09</v>
          </cell>
          <cell r="B281" t="str">
            <v>CUR COMERCIALIZADO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CE10</v>
          </cell>
          <cell r="B282" t="str">
            <v>ENERGIA COMERCIALIZADA</v>
          </cell>
          <cell r="C282">
            <v>0</v>
          </cell>
          <cell r="D282">
            <v>0</v>
          </cell>
          <cell r="E282">
            <v>33934.78</v>
          </cell>
          <cell r="F282">
            <v>33934.78</v>
          </cell>
          <cell r="G282">
            <v>16727.259999999998</v>
          </cell>
          <cell r="H282">
            <v>12111.46</v>
          </cell>
          <cell r="I282">
            <v>8797.15</v>
          </cell>
          <cell r="J282">
            <v>14428.61</v>
          </cell>
          <cell r="K282">
            <v>12965.8</v>
          </cell>
          <cell r="L282">
            <v>11824.37</v>
          </cell>
          <cell r="M282">
            <v>11160.47</v>
          </cell>
          <cell r="N282">
            <v>11844.49</v>
          </cell>
          <cell r="O282">
            <v>11879.47</v>
          </cell>
        </row>
        <row r="283">
          <cell r="A283" t="str">
            <v>CN00</v>
          </cell>
          <cell r="B283" t="str">
            <v>COSTOS POR OTROS NEGOCIOS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CN01</v>
          </cell>
          <cell r="B284" t="str">
            <v>RETAIL GENERAL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CN02</v>
          </cell>
          <cell r="B285" t="str">
            <v>RETAIL AIRE ACONDICIONADO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 t="str">
            <v>CN03</v>
          </cell>
          <cell r="B286" t="str">
            <v>COSTO TARJETAS PREPAGO CELULARES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 t="str">
            <v>CN04</v>
          </cell>
          <cell r="B287" t="str">
            <v>VENTA DE MATERIALES ELECTRICOS</v>
          </cell>
          <cell r="C287">
            <v>36577.17</v>
          </cell>
          <cell r="D287">
            <v>36242.28</v>
          </cell>
          <cell r="E287">
            <v>11737.630000000001</v>
          </cell>
          <cell r="F287">
            <v>11737.630000000001</v>
          </cell>
          <cell r="G287">
            <v>67.69</v>
          </cell>
          <cell r="H287">
            <v>823.62</v>
          </cell>
          <cell r="I287">
            <v>0</v>
          </cell>
          <cell r="J287">
            <v>69.81</v>
          </cell>
          <cell r="K287">
            <v>2161.44</v>
          </cell>
          <cell r="L287">
            <v>265.89999999999998</v>
          </cell>
          <cell r="M287">
            <v>612.88</v>
          </cell>
          <cell r="N287">
            <v>0</v>
          </cell>
          <cell r="O287">
            <v>3934.24</v>
          </cell>
        </row>
        <row r="288">
          <cell r="A288" t="str">
            <v>CR00</v>
          </cell>
          <cell r="B288" t="str">
            <v>COSTOS ASOCIADOS  A LA DISTRIBUCION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 t="str">
            <v>CR01</v>
          </cell>
          <cell r="B289" t="str">
            <v>SERVICIOS DE CONTRATISTAS POR OBRAS A TERCEROS</v>
          </cell>
          <cell r="C289">
            <v>283130.23999999999</v>
          </cell>
          <cell r="D289">
            <v>171110.19</v>
          </cell>
          <cell r="E289">
            <v>378700.37</v>
          </cell>
          <cell r="F289">
            <v>378700.37</v>
          </cell>
          <cell r="G289">
            <v>25550.28</v>
          </cell>
          <cell r="H289">
            <v>35085.82</v>
          </cell>
          <cell r="I289">
            <v>36904.94</v>
          </cell>
          <cell r="J289">
            <v>24306.95</v>
          </cell>
          <cell r="K289">
            <v>7022.11</v>
          </cell>
          <cell r="L289">
            <v>48551.74</v>
          </cell>
          <cell r="M289">
            <v>31080.27</v>
          </cell>
          <cell r="N289">
            <v>15326.27</v>
          </cell>
          <cell r="O289">
            <v>61497.599999999999</v>
          </cell>
        </row>
        <row r="290">
          <cell r="A290" t="str">
            <v>CR02</v>
          </cell>
          <cell r="B290" t="str">
            <v>SUSPENSIONES</v>
          </cell>
          <cell r="C290">
            <v>85987.6</v>
          </cell>
          <cell r="D290">
            <v>62586.34</v>
          </cell>
          <cell r="E290">
            <v>82659.179999999993</v>
          </cell>
          <cell r="F290">
            <v>82659.179999999993</v>
          </cell>
          <cell r="G290">
            <v>9547.83</v>
          </cell>
          <cell r="H290">
            <v>6344.2</v>
          </cell>
          <cell r="I290">
            <v>3802</v>
          </cell>
          <cell r="J290">
            <v>430.78</v>
          </cell>
          <cell r="K290">
            <v>192.24</v>
          </cell>
          <cell r="L290">
            <v>0</v>
          </cell>
          <cell r="M290">
            <v>4.5599999999999996</v>
          </cell>
          <cell r="N290">
            <v>3.75</v>
          </cell>
          <cell r="O290">
            <v>8499.58</v>
          </cell>
        </row>
        <row r="291">
          <cell r="A291" t="str">
            <v>CR03</v>
          </cell>
          <cell r="B291" t="str">
            <v>RECONEXIONES</v>
          </cell>
          <cell r="C291">
            <v>78717.350000000006</v>
          </cell>
          <cell r="D291">
            <v>55482.03</v>
          </cell>
          <cell r="E291">
            <v>82344.959999999992</v>
          </cell>
          <cell r="F291">
            <v>82344.959999999992</v>
          </cell>
          <cell r="G291">
            <v>9781.02</v>
          </cell>
          <cell r="H291">
            <v>3922.59</v>
          </cell>
          <cell r="I291">
            <v>4006.34</v>
          </cell>
          <cell r="J291">
            <v>473.98</v>
          </cell>
          <cell r="K291">
            <v>645.84</v>
          </cell>
          <cell r="L291">
            <v>327.54000000000002</v>
          </cell>
          <cell r="M291">
            <v>172.89</v>
          </cell>
          <cell r="N291">
            <v>253.56</v>
          </cell>
          <cell r="O291">
            <v>7190.94</v>
          </cell>
        </row>
        <row r="292">
          <cell r="A292" t="str">
            <v>CR04</v>
          </cell>
          <cell r="B292" t="str">
            <v>INSTALACION DE SERVICIOS NUEVOS</v>
          </cell>
          <cell r="C292">
            <v>200944.54</v>
          </cell>
          <cell r="D292">
            <v>184922.56</v>
          </cell>
          <cell r="E292">
            <v>103732.33</v>
          </cell>
          <cell r="F292">
            <v>103732.33</v>
          </cell>
          <cell r="G292">
            <v>7117.85</v>
          </cell>
          <cell r="H292">
            <v>10468.870000000001</v>
          </cell>
          <cell r="I292">
            <v>8554.89</v>
          </cell>
          <cell r="J292">
            <v>936.4</v>
          </cell>
          <cell r="K292">
            <v>3190.13</v>
          </cell>
          <cell r="L292">
            <v>3790.15</v>
          </cell>
          <cell r="M292">
            <v>5512.67</v>
          </cell>
          <cell r="N292">
            <v>4077.63</v>
          </cell>
          <cell r="O292">
            <v>12267.94</v>
          </cell>
        </row>
        <row r="293">
          <cell r="A293" t="str">
            <v>CR05</v>
          </cell>
          <cell r="B293" t="str">
            <v>VISITAS A CONSUMIDORES DE ENERGIA</v>
          </cell>
          <cell r="C293">
            <v>2651.54</v>
          </cell>
          <cell r="D293">
            <v>2651.54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 t="str">
            <v>CR06</v>
          </cell>
          <cell r="B294" t="str">
            <v>INSPECCIONES TECNICAS</v>
          </cell>
          <cell r="C294">
            <v>24745.439999999999</v>
          </cell>
          <cell r="D294">
            <v>20901.099999999999</v>
          </cell>
          <cell r="E294">
            <v>35331.520000000004</v>
          </cell>
          <cell r="F294">
            <v>35331.520000000004</v>
          </cell>
          <cell r="G294">
            <v>2135.75</v>
          </cell>
          <cell r="H294">
            <v>3705.36</v>
          </cell>
          <cell r="I294">
            <v>2436.86</v>
          </cell>
          <cell r="J294">
            <v>3114.83</v>
          </cell>
          <cell r="K294">
            <v>683.48</v>
          </cell>
          <cell r="L294">
            <v>1175.72</v>
          </cell>
          <cell r="M294">
            <v>1946.88</v>
          </cell>
          <cell r="N294">
            <v>1206.98</v>
          </cell>
          <cell r="O294">
            <v>3081.52</v>
          </cell>
        </row>
        <row r="295">
          <cell r="A295" t="str">
            <v>CR07</v>
          </cell>
          <cell r="B295" t="str">
            <v>FACTIBILIDAD DE SERVICIOS NUEVOS</v>
          </cell>
          <cell r="C295">
            <v>67267.66</v>
          </cell>
          <cell r="D295">
            <v>55211.79</v>
          </cell>
          <cell r="E295">
            <v>66414.789999999994</v>
          </cell>
          <cell r="F295">
            <v>66414.789999999994</v>
          </cell>
          <cell r="G295">
            <v>8098.77</v>
          </cell>
          <cell r="H295">
            <v>6984.47</v>
          </cell>
          <cell r="I295">
            <v>-262.92</v>
          </cell>
          <cell r="J295">
            <v>3008.34</v>
          </cell>
          <cell r="K295">
            <v>5606.97</v>
          </cell>
          <cell r="L295">
            <v>907.94</v>
          </cell>
          <cell r="M295">
            <v>9370.2199999999993</v>
          </cell>
          <cell r="N295">
            <v>860.04</v>
          </cell>
          <cell r="O295">
            <v>11096.03</v>
          </cell>
        </row>
        <row r="296">
          <cell r="A296" t="str">
            <v>CR08</v>
          </cell>
          <cell r="B296" t="str">
            <v>MATERIALES Y SUMINISTROS DE PROYECTOS</v>
          </cell>
          <cell r="C296">
            <v>578184.56000000006</v>
          </cell>
          <cell r="D296">
            <v>379329.62</v>
          </cell>
          <cell r="E296">
            <v>582331.9800000001</v>
          </cell>
          <cell r="F296">
            <v>582331.9800000001</v>
          </cell>
          <cell r="G296">
            <v>18655.96</v>
          </cell>
          <cell r="H296">
            <v>42361.3</v>
          </cell>
          <cell r="I296">
            <v>23591.94</v>
          </cell>
          <cell r="J296">
            <v>8925.51</v>
          </cell>
          <cell r="K296">
            <v>9946.57</v>
          </cell>
          <cell r="L296">
            <v>54515.03</v>
          </cell>
          <cell r="M296">
            <v>20847.77</v>
          </cell>
          <cell r="N296">
            <v>31873.47</v>
          </cell>
          <cell r="O296">
            <v>38120.83</v>
          </cell>
        </row>
        <row r="297">
          <cell r="A297" t="str">
            <v>CR09</v>
          </cell>
          <cell r="B297" t="str">
            <v>TASA MUNICIPAL IMPUESTOS POR POSTES</v>
          </cell>
          <cell r="C297">
            <v>6475429.9800000004</v>
          </cell>
          <cell r="D297">
            <v>5339172.93</v>
          </cell>
          <cell r="E297">
            <v>7277757.0300000003</v>
          </cell>
          <cell r="F297">
            <v>7277757.0300000003</v>
          </cell>
          <cell r="G297">
            <v>647171.69999999995</v>
          </cell>
          <cell r="H297">
            <v>653574.77</v>
          </cell>
          <cell r="I297">
            <v>641888.39</v>
          </cell>
          <cell r="J297">
            <v>687350.89</v>
          </cell>
          <cell r="K297">
            <v>665802.84</v>
          </cell>
          <cell r="L297">
            <v>680486.44</v>
          </cell>
          <cell r="M297">
            <v>664664.36</v>
          </cell>
          <cell r="N297">
            <v>671663.1</v>
          </cell>
          <cell r="O297">
            <v>666213.39</v>
          </cell>
        </row>
        <row r="298">
          <cell r="A298" t="str">
            <v>CR10</v>
          </cell>
          <cell r="B298" t="str">
            <v>MATERIALES Y SUMINISTROS PARA SERVICIOS NUEVOS</v>
          </cell>
          <cell r="C298">
            <v>306508.03000000003</v>
          </cell>
          <cell r="D298">
            <v>258874.86</v>
          </cell>
          <cell r="E298">
            <v>264655.81</v>
          </cell>
          <cell r="F298">
            <v>264655.81</v>
          </cell>
          <cell r="G298">
            <v>17238.7</v>
          </cell>
          <cell r="H298">
            <v>27692.07</v>
          </cell>
          <cell r="I298">
            <v>26327.95</v>
          </cell>
          <cell r="J298">
            <v>19768.349999999999</v>
          </cell>
          <cell r="K298">
            <v>9452.08</v>
          </cell>
          <cell r="L298">
            <v>15523.23</v>
          </cell>
          <cell r="M298">
            <v>30957.49</v>
          </cell>
          <cell r="N298">
            <v>19238.88</v>
          </cell>
          <cell r="O298">
            <v>21212.86</v>
          </cell>
        </row>
        <row r="299">
          <cell r="A299" t="str">
            <v>CR11</v>
          </cell>
          <cell r="B299" t="str">
            <v>COSTOS GENERALES POR OBRAS A TERCEROS</v>
          </cell>
          <cell r="C299">
            <v>217808.48</v>
          </cell>
          <cell r="D299">
            <v>145820.21</v>
          </cell>
          <cell r="E299">
            <v>114582.18999999999</v>
          </cell>
          <cell r="F299">
            <v>114582.18999999999</v>
          </cell>
          <cell r="G299">
            <v>230.47</v>
          </cell>
          <cell r="H299">
            <v>255.22</v>
          </cell>
          <cell r="I299">
            <v>3968.15</v>
          </cell>
          <cell r="J299">
            <v>2549.0500000000002</v>
          </cell>
          <cell r="K299">
            <v>2244.29</v>
          </cell>
          <cell r="L299">
            <v>11217.68</v>
          </cell>
          <cell r="M299">
            <v>7301.25</v>
          </cell>
          <cell r="N299">
            <v>3387.94</v>
          </cell>
          <cell r="O299">
            <v>4615.8100000000004</v>
          </cell>
        </row>
        <row r="300">
          <cell r="A300" t="str">
            <v>CR12</v>
          </cell>
          <cell r="B300" t="str">
            <v>ADMINISTRACION DE ARRENDAMIENTO DE POSTES</v>
          </cell>
          <cell r="C300">
            <v>339924.46</v>
          </cell>
          <cell r="D300">
            <v>242010.27</v>
          </cell>
          <cell r="E300">
            <v>274188.66000000003</v>
          </cell>
          <cell r="F300">
            <v>274188.66000000003</v>
          </cell>
          <cell r="G300">
            <v>30554.31</v>
          </cell>
          <cell r="H300">
            <v>29511.37</v>
          </cell>
          <cell r="I300">
            <v>30572.35</v>
          </cell>
          <cell r="J300">
            <v>28036.35</v>
          </cell>
          <cell r="K300">
            <v>11328.22</v>
          </cell>
          <cell r="L300">
            <v>7471.7</v>
          </cell>
          <cell r="M300">
            <v>23175.32</v>
          </cell>
          <cell r="N300">
            <v>11428.8</v>
          </cell>
          <cell r="O300">
            <v>14315.36</v>
          </cell>
        </row>
        <row r="301">
          <cell r="A301" t="str">
            <v>CR13</v>
          </cell>
          <cell r="B301" t="str">
            <v>ELABORACION DE PRESUPUESTOS POR OBRAS TERCEROS</v>
          </cell>
          <cell r="C301">
            <v>103517.43</v>
          </cell>
          <cell r="D301">
            <v>80237.759999999995</v>
          </cell>
          <cell r="E301">
            <v>136801.19</v>
          </cell>
          <cell r="F301">
            <v>136801.19</v>
          </cell>
          <cell r="G301">
            <v>10370.93</v>
          </cell>
          <cell r="H301">
            <v>11931.95</v>
          </cell>
          <cell r="I301">
            <v>10461.39</v>
          </cell>
          <cell r="J301">
            <v>7667.04</v>
          </cell>
          <cell r="K301">
            <v>8226.94</v>
          </cell>
          <cell r="L301">
            <v>5034.96</v>
          </cell>
          <cell r="M301">
            <v>3893.89</v>
          </cell>
          <cell r="N301">
            <v>6701.33</v>
          </cell>
          <cell r="O301">
            <v>5422.93</v>
          </cell>
        </row>
        <row r="302">
          <cell r="A302" t="str">
            <v>CR14</v>
          </cell>
          <cell r="B302" t="str">
            <v>COSTOS MANTENIMIENTO DE LUMINARIAS DE TERCEROS</v>
          </cell>
          <cell r="C302">
            <v>22015</v>
          </cell>
          <cell r="D302">
            <v>16465</v>
          </cell>
          <cell r="E302">
            <v>20350</v>
          </cell>
          <cell r="F302">
            <v>20350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12950</v>
          </cell>
          <cell r="O302">
            <v>1850</v>
          </cell>
        </row>
        <row r="303">
          <cell r="A303" t="str">
            <v>GA00</v>
          </cell>
          <cell r="B303" t="str">
            <v>DEPRECIACIONES Y AMORTIZACIONES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 t="str">
            <v>GA01</v>
          </cell>
          <cell r="B304" t="str">
            <v>DEPRECIACIONES</v>
          </cell>
          <cell r="C304">
            <v>5495560.75</v>
          </cell>
          <cell r="D304">
            <v>4556646.0999999996</v>
          </cell>
          <cell r="E304">
            <v>5789754.8799999999</v>
          </cell>
          <cell r="F304">
            <v>5789754.8799999999</v>
          </cell>
          <cell r="G304">
            <v>468673.4</v>
          </cell>
          <cell r="H304">
            <v>469392.04</v>
          </cell>
          <cell r="I304">
            <v>471520.82</v>
          </cell>
          <cell r="J304">
            <v>470878.64</v>
          </cell>
          <cell r="K304">
            <v>471272.05</v>
          </cell>
          <cell r="L304">
            <v>472067.99</v>
          </cell>
          <cell r="M304">
            <v>471815.12</v>
          </cell>
          <cell r="N304">
            <v>467527.44</v>
          </cell>
          <cell r="O304">
            <v>467881.82</v>
          </cell>
        </row>
        <row r="305">
          <cell r="A305" t="str">
            <v>GA02</v>
          </cell>
          <cell r="B305" t="str">
            <v>AMORTIZACIONES</v>
          </cell>
          <cell r="C305">
            <v>826658.3</v>
          </cell>
          <cell r="D305">
            <v>665796.81000000006</v>
          </cell>
          <cell r="E305">
            <v>1154412.6199999999</v>
          </cell>
          <cell r="F305">
            <v>1154412.6199999999</v>
          </cell>
          <cell r="G305">
            <v>120397.8</v>
          </cell>
          <cell r="H305">
            <v>121459.56</v>
          </cell>
          <cell r="I305">
            <v>121891.27</v>
          </cell>
          <cell r="J305">
            <v>119743.17</v>
          </cell>
          <cell r="K305">
            <v>119320.78</v>
          </cell>
          <cell r="L305">
            <v>118783.76</v>
          </cell>
          <cell r="M305">
            <v>118760.9</v>
          </cell>
          <cell r="N305">
            <v>118760.91</v>
          </cell>
          <cell r="O305">
            <v>116878.57</v>
          </cell>
        </row>
        <row r="306">
          <cell r="A306" t="str">
            <v>GA03</v>
          </cell>
          <cell r="B306" t="str">
            <v>AMORTIZACION DERECHOS DE USO POR LOCALES</v>
          </cell>
          <cell r="C306">
            <v>0</v>
          </cell>
          <cell r="D306">
            <v>0</v>
          </cell>
          <cell r="G306">
            <v>17512.22</v>
          </cell>
          <cell r="H306">
            <v>17664.91</v>
          </cell>
          <cell r="I306">
            <v>17664.91</v>
          </cell>
          <cell r="J306">
            <v>17664.91</v>
          </cell>
          <cell r="K306">
            <v>17664.91</v>
          </cell>
          <cell r="L306">
            <v>17664.91</v>
          </cell>
          <cell r="M306">
            <v>17664.91</v>
          </cell>
          <cell r="N306">
            <v>17664.91</v>
          </cell>
          <cell r="O306">
            <v>17664.91</v>
          </cell>
        </row>
        <row r="307">
          <cell r="A307" t="str">
            <v>GA04</v>
          </cell>
          <cell r="B307" t="str">
            <v>AMORTIZACIÓN DERECHOS DE USO DE MOBILIARIO Y EQUIPOS</v>
          </cell>
          <cell r="C307">
            <v>0</v>
          </cell>
          <cell r="D307">
            <v>0</v>
          </cell>
          <cell r="G307">
            <v>12906.2</v>
          </cell>
          <cell r="H307">
            <v>12906.2</v>
          </cell>
          <cell r="I307">
            <v>12906.2</v>
          </cell>
          <cell r="J307">
            <v>12906.2</v>
          </cell>
          <cell r="K307">
            <v>12906.2</v>
          </cell>
          <cell r="L307">
            <v>12906.2</v>
          </cell>
          <cell r="M307">
            <v>12906.2</v>
          </cell>
          <cell r="N307">
            <v>12906.2</v>
          </cell>
          <cell r="O307">
            <v>12906.2</v>
          </cell>
        </row>
        <row r="308">
          <cell r="A308" t="str">
            <v>GA06</v>
          </cell>
          <cell r="B308" t="str">
            <v>AMORTIZACIÓN DERECHOS DE USO DE PEAJES PASO DE LINEAS</v>
          </cell>
          <cell r="C308">
            <v>0</v>
          </cell>
          <cell r="D308">
            <v>0</v>
          </cell>
          <cell r="G308">
            <v>1548</v>
          </cell>
          <cell r="H308">
            <v>1548</v>
          </cell>
          <cell r="I308">
            <v>1548</v>
          </cell>
          <cell r="J308">
            <v>1548</v>
          </cell>
          <cell r="K308">
            <v>1548</v>
          </cell>
          <cell r="L308">
            <v>1541.07</v>
          </cell>
          <cell r="M308">
            <v>1541.07</v>
          </cell>
          <cell r="N308">
            <v>1541.07</v>
          </cell>
          <cell r="O308">
            <v>1541.07</v>
          </cell>
        </row>
        <row r="309">
          <cell r="A309" t="str">
            <v>GA07</v>
          </cell>
          <cell r="B309" t="str">
            <v>AMORTIZACION DERECHOS DE USO ARRENDAMIENTO DE BAHIAS</v>
          </cell>
          <cell r="C309">
            <v>0</v>
          </cell>
          <cell r="D309">
            <v>0</v>
          </cell>
          <cell r="G309">
            <v>43960.7</v>
          </cell>
          <cell r="H309">
            <v>43960.7</v>
          </cell>
          <cell r="I309">
            <v>43960.7</v>
          </cell>
          <cell r="J309">
            <v>43960.7</v>
          </cell>
          <cell r="K309">
            <v>43960.7</v>
          </cell>
          <cell r="L309">
            <v>43960.7</v>
          </cell>
          <cell r="M309">
            <v>43960.7</v>
          </cell>
          <cell r="N309">
            <v>43960.7</v>
          </cell>
          <cell r="O309">
            <v>43960.7</v>
          </cell>
        </row>
        <row r="310">
          <cell r="A310" t="str">
            <v>GA08</v>
          </cell>
          <cell r="B310" t="str">
            <v>AMORTIZACIÓN DERECHOS DE USO ALOJAMIENTO DE PLATAFORMA TECNOLÓGICA</v>
          </cell>
          <cell r="C310">
            <v>0</v>
          </cell>
          <cell r="D310">
            <v>0</v>
          </cell>
          <cell r="G310">
            <v>3860.23</v>
          </cell>
          <cell r="H310">
            <v>3860.23</v>
          </cell>
          <cell r="I310">
            <v>3860.23</v>
          </cell>
          <cell r="J310">
            <v>3860.23</v>
          </cell>
          <cell r="K310">
            <v>3860.23</v>
          </cell>
          <cell r="L310">
            <v>3860.23</v>
          </cell>
          <cell r="M310">
            <v>3860.23</v>
          </cell>
          <cell r="N310">
            <v>3860.23</v>
          </cell>
          <cell r="O310">
            <v>3860.23</v>
          </cell>
        </row>
        <row r="311">
          <cell r="A311" t="str">
            <v>GC00</v>
          </cell>
          <cell r="B311" t="str">
            <v>GASTOS POR COMPENSACIONES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 t="str">
            <v>GC01</v>
          </cell>
          <cell r="B312" t="str">
            <v>COMPENSACIONES DE ENERGIA NO SERVIDA</v>
          </cell>
          <cell r="C312">
            <v>561095.63</v>
          </cell>
          <cell r="D312">
            <v>378130.56</v>
          </cell>
          <cell r="E312">
            <v>384609.92</v>
          </cell>
          <cell r="F312">
            <v>384609.92</v>
          </cell>
          <cell r="G312">
            <v>16528.22</v>
          </cell>
          <cell r="H312">
            <v>25583.29</v>
          </cell>
          <cell r="I312">
            <v>20163.349999999999</v>
          </cell>
          <cell r="J312">
            <v>25723.45</v>
          </cell>
          <cell r="K312">
            <v>23644.2</v>
          </cell>
          <cell r="L312">
            <v>34709.54</v>
          </cell>
          <cell r="M312">
            <v>27231.74</v>
          </cell>
          <cell r="N312">
            <v>34362.660000000003</v>
          </cell>
          <cell r="O312">
            <v>20542.66</v>
          </cell>
        </row>
        <row r="313">
          <cell r="A313" t="str">
            <v>GC02</v>
          </cell>
          <cell r="B313" t="str">
            <v>INCUMPLIMIENTO TECNICOS (CALIDAD SERVICIO)</v>
          </cell>
          <cell r="C313">
            <v>-151438.09</v>
          </cell>
          <cell r="D313">
            <v>62161.16</v>
          </cell>
          <cell r="E313">
            <v>76481.8</v>
          </cell>
          <cell r="F313">
            <v>76481.8</v>
          </cell>
          <cell r="G313">
            <v>826.7</v>
          </cell>
          <cell r="H313">
            <v>0</v>
          </cell>
          <cell r="I313">
            <v>0</v>
          </cell>
          <cell r="J313">
            <v>0</v>
          </cell>
          <cell r="K313">
            <v>6464.36</v>
          </cell>
          <cell r="L313">
            <v>1239.3399999999999</v>
          </cell>
          <cell r="M313">
            <v>7170.86</v>
          </cell>
          <cell r="N313">
            <v>7191.89</v>
          </cell>
          <cell r="O313">
            <v>6565.8</v>
          </cell>
        </row>
        <row r="314">
          <cell r="A314" t="str">
            <v>GC03</v>
          </cell>
          <cell r="B314" t="str">
            <v>INCUMPLIMIENTO TECNICO (CALIDAD PRODUCTO)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>GC04</v>
          </cell>
          <cell r="B315" t="str">
            <v>PRECISION DE EQUIPOS DE MEDICION</v>
          </cell>
          <cell r="C315">
            <v>74892.800000000003</v>
          </cell>
          <cell r="D315">
            <v>212157.83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>GC05</v>
          </cell>
          <cell r="B316" t="str">
            <v>INCUMPLIMIENTO TECNICO-COMERCIALES</v>
          </cell>
          <cell r="C316">
            <v>66623.27</v>
          </cell>
          <cell r="D316">
            <v>61993.01</v>
          </cell>
          <cell r="E316">
            <v>48203.409999999996</v>
          </cell>
          <cell r="F316">
            <v>48203.409999999996</v>
          </cell>
          <cell r="G316">
            <v>2805.99</v>
          </cell>
          <cell r="H316">
            <v>5889.1</v>
          </cell>
          <cell r="I316">
            <v>16279.06</v>
          </cell>
          <cell r="J316">
            <v>94.42</v>
          </cell>
          <cell r="K316">
            <v>8229.0499999999993</v>
          </cell>
          <cell r="L316">
            <v>37836.61</v>
          </cell>
          <cell r="M316">
            <v>32467.63</v>
          </cell>
          <cell r="N316">
            <v>27871.14</v>
          </cell>
          <cell r="O316">
            <v>77525.17</v>
          </cell>
        </row>
        <row r="317">
          <cell r="A317" t="str">
            <v>GC06</v>
          </cell>
          <cell r="B317" t="str">
            <v>COMPENSANCIONES A CLIENTES</v>
          </cell>
          <cell r="C317">
            <v>2294391.83</v>
          </cell>
          <cell r="D317">
            <v>2274238.77</v>
          </cell>
          <cell r="E317">
            <v>58202.450000000004</v>
          </cell>
          <cell r="F317">
            <v>58202.450000000004</v>
          </cell>
          <cell r="G317">
            <v>127.15</v>
          </cell>
          <cell r="H317">
            <v>-700.08</v>
          </cell>
          <cell r="I317">
            <v>918.7</v>
          </cell>
          <cell r="J317">
            <v>60.35</v>
          </cell>
          <cell r="K317">
            <v>21.09</v>
          </cell>
          <cell r="L317">
            <v>19.760000000000002</v>
          </cell>
          <cell r="M317">
            <v>-51852.42</v>
          </cell>
          <cell r="N317">
            <v>107.65</v>
          </cell>
          <cell r="O317">
            <v>237.84</v>
          </cell>
        </row>
        <row r="318">
          <cell r="A318" t="str">
            <v>GC07</v>
          </cell>
          <cell r="B318" t="str">
            <v>INCUMPLIMIENTO TECNICO (REGULACION DE TENSION)</v>
          </cell>
          <cell r="C318">
            <v>34844.14</v>
          </cell>
          <cell r="D318">
            <v>34844.14</v>
          </cell>
          <cell r="E318">
            <v>5043.2300000000005</v>
          </cell>
          <cell r="F318">
            <v>5043.2300000000005</v>
          </cell>
          <cell r="G318">
            <v>581</v>
          </cell>
          <cell r="H318">
            <v>485.62</v>
          </cell>
          <cell r="I318">
            <v>0</v>
          </cell>
          <cell r="J318">
            <v>0</v>
          </cell>
          <cell r="K318">
            <v>3720.7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 t="str">
            <v>GE00</v>
          </cell>
          <cell r="B319" t="str">
            <v>ESTIMACION PARA CUENTAS INCOBRABLES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 t="str">
            <v>GE01</v>
          </cell>
          <cell r="B320" t="str">
            <v>ESTIMACION PARA CUENTAS INCOBRABLES</v>
          </cell>
          <cell r="C320">
            <v>289725.59999999998</v>
          </cell>
          <cell r="D320">
            <v>238497.75</v>
          </cell>
          <cell r="E320">
            <v>511914.68</v>
          </cell>
          <cell r="F320">
            <v>511914.68</v>
          </cell>
          <cell r="G320">
            <v>128670.79</v>
          </cell>
          <cell r="H320">
            <v>167722.26</v>
          </cell>
          <cell r="I320">
            <v>-120881.53</v>
          </cell>
          <cell r="J320">
            <v>227318.39999999999</v>
          </cell>
          <cell r="K320">
            <v>-122421.32</v>
          </cell>
          <cell r="L320">
            <v>255423.13</v>
          </cell>
          <cell r="M320">
            <v>252091.76</v>
          </cell>
          <cell r="N320">
            <v>868144.89</v>
          </cell>
          <cell r="O320">
            <v>-65803.820000000007</v>
          </cell>
        </row>
        <row r="321">
          <cell r="A321" t="str">
            <v>GE02</v>
          </cell>
          <cell r="B321" t="str">
            <v>ESTIMACION POR OBSOLESCENCIA INVENTARIOS</v>
          </cell>
          <cell r="C321">
            <v>12579.5</v>
          </cell>
          <cell r="D321">
            <v>0</v>
          </cell>
          <cell r="E321">
            <v>54433.25</v>
          </cell>
          <cell r="F321">
            <v>54433.25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 t="str">
            <v>GF00</v>
          </cell>
          <cell r="B322" t="str">
            <v>GASTOS FINANCIEROS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 t="str">
            <v>GF01</v>
          </cell>
          <cell r="B323" t="str">
            <v>COMISIONES BANCARIAS</v>
          </cell>
          <cell r="C323">
            <v>17356.099999999999</v>
          </cell>
          <cell r="D323">
            <v>15418.62</v>
          </cell>
          <cell r="E323">
            <v>22675.42</v>
          </cell>
          <cell r="F323">
            <v>22675.42</v>
          </cell>
          <cell r="G323">
            <v>1251.49</v>
          </cell>
          <cell r="H323">
            <v>1251.49</v>
          </cell>
          <cell r="I323">
            <v>1227.94</v>
          </cell>
          <cell r="J323">
            <v>1202.56</v>
          </cell>
          <cell r="K323">
            <v>1202.56</v>
          </cell>
          <cell r="L323">
            <v>1193.48</v>
          </cell>
          <cell r="M323">
            <v>725.46</v>
          </cell>
          <cell r="N323">
            <v>743.46</v>
          </cell>
          <cell r="O323">
            <v>5595.22</v>
          </cell>
        </row>
        <row r="324">
          <cell r="A324" t="str">
            <v>GF02</v>
          </cell>
          <cell r="B324" t="str">
            <v>INTERESES SOBRE GARANTIAS</v>
          </cell>
          <cell r="C324">
            <v>151976.53</v>
          </cell>
          <cell r="D324">
            <v>121163.65</v>
          </cell>
          <cell r="E324">
            <v>158322.24000000002</v>
          </cell>
          <cell r="F324">
            <v>158322.24000000002</v>
          </cell>
          <cell r="G324">
            <v>14974.66</v>
          </cell>
          <cell r="H324">
            <v>13713.4</v>
          </cell>
          <cell r="I324">
            <v>13977.18</v>
          </cell>
          <cell r="J324">
            <v>14244.86</v>
          </cell>
          <cell r="K324">
            <v>15037.28</v>
          </cell>
          <cell r="L324">
            <v>15178.09</v>
          </cell>
          <cell r="M324">
            <v>15217.78</v>
          </cell>
          <cell r="N324">
            <v>15347.94</v>
          </cell>
          <cell r="O324">
            <v>14105.64</v>
          </cell>
        </row>
        <row r="325">
          <cell r="A325" t="str">
            <v>GF03</v>
          </cell>
          <cell r="B325" t="str">
            <v>INTERESES SOBRE PTMOS. CIAS. RELACIONADA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GF04</v>
          </cell>
          <cell r="B326" t="str">
            <v>INTERESES SOBRE PRESTAMOS BANCARIOS</v>
          </cell>
          <cell r="C326">
            <v>1818690.05</v>
          </cell>
          <cell r="D326">
            <v>1511924.23</v>
          </cell>
          <cell r="E326">
            <v>1971796.49</v>
          </cell>
          <cell r="F326">
            <v>1971796.49</v>
          </cell>
          <cell r="G326">
            <v>129119.14</v>
          </cell>
          <cell r="H326">
            <v>119811.55</v>
          </cell>
          <cell r="I326">
            <v>122058.41</v>
          </cell>
          <cell r="J326">
            <v>112493.95</v>
          </cell>
          <cell r="K326">
            <v>113799.11</v>
          </cell>
          <cell r="L326">
            <v>94959.48</v>
          </cell>
          <cell r="M326">
            <v>96707</v>
          </cell>
          <cell r="N326">
            <v>107713.24</v>
          </cell>
          <cell r="O326">
            <v>147299.37</v>
          </cell>
        </row>
        <row r="327">
          <cell r="A327" t="str">
            <v>GF05</v>
          </cell>
          <cell r="B327" t="str">
            <v>INTERESES POR MORA</v>
          </cell>
          <cell r="C327">
            <v>578605.06999999995</v>
          </cell>
          <cell r="D327">
            <v>369324.63</v>
          </cell>
          <cell r="E327">
            <v>4434.55</v>
          </cell>
          <cell r="F327">
            <v>4434.55</v>
          </cell>
          <cell r="G327">
            <v>52.53</v>
          </cell>
          <cell r="H327">
            <v>0</v>
          </cell>
          <cell r="I327">
            <v>325.26</v>
          </cell>
          <cell r="J327">
            <v>13.11</v>
          </cell>
          <cell r="K327">
            <v>12.68</v>
          </cell>
          <cell r="L327">
            <v>112.37</v>
          </cell>
          <cell r="M327">
            <v>0.74</v>
          </cell>
          <cell r="N327">
            <v>4.91</v>
          </cell>
          <cell r="O327">
            <v>0.83</v>
          </cell>
        </row>
        <row r="328">
          <cell r="A328" t="str">
            <v>GF06</v>
          </cell>
          <cell r="B328" t="str">
            <v>COMISIONES BANCARIAS POR INVERSION</v>
          </cell>
          <cell r="C328">
            <v>4433.17</v>
          </cell>
          <cell r="D328">
            <v>3914.04</v>
          </cell>
          <cell r="E328">
            <v>5111.4799999999996</v>
          </cell>
          <cell r="F328">
            <v>5111.4799999999996</v>
          </cell>
          <cell r="G328">
            <v>0</v>
          </cell>
          <cell r="H328">
            <v>49.57</v>
          </cell>
          <cell r="I328">
            <v>280.99</v>
          </cell>
          <cell r="J328">
            <v>6.25</v>
          </cell>
          <cell r="K328">
            <v>-65.86</v>
          </cell>
          <cell r="L328">
            <v>95.31</v>
          </cell>
          <cell r="M328">
            <v>3845.2</v>
          </cell>
          <cell r="N328">
            <v>82.16</v>
          </cell>
          <cell r="O328">
            <v>91.67</v>
          </cell>
        </row>
        <row r="329">
          <cell r="A329" t="str">
            <v>GF07</v>
          </cell>
          <cell r="B329" t="str">
            <v>INTERESES SOBRE TITULOS EMITIDOS</v>
          </cell>
          <cell r="C329">
            <v>1057484.6599999999</v>
          </cell>
          <cell r="D329">
            <v>880748.03</v>
          </cell>
          <cell r="E329">
            <v>1099244.1399999999</v>
          </cell>
          <cell r="F329">
            <v>1099244.1399999999</v>
          </cell>
          <cell r="G329">
            <v>90431.96</v>
          </cell>
          <cell r="H329">
            <v>84872.47</v>
          </cell>
          <cell r="I329">
            <v>90434.73</v>
          </cell>
          <cell r="J329">
            <v>86718.68</v>
          </cell>
          <cell r="K329">
            <v>88157.75</v>
          </cell>
          <cell r="L329">
            <v>86721.47</v>
          </cell>
          <cell r="M329">
            <v>89590.41</v>
          </cell>
          <cell r="N329">
            <v>45901.63</v>
          </cell>
          <cell r="O329">
            <v>0</v>
          </cell>
        </row>
        <row r="330">
          <cell r="A330" t="str">
            <v>GF08</v>
          </cell>
          <cell r="B330" t="str">
            <v>OTROS GASTOS RELACIONADOS POR PRESTAMOS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 t="str">
            <v>GF09</v>
          </cell>
          <cell r="B331" t="str">
            <v>ARRENDAMIENTO DE LOCALES</v>
          </cell>
          <cell r="C331">
            <v>0</v>
          </cell>
          <cell r="D331">
            <v>0</v>
          </cell>
          <cell r="G331">
            <v>4598.9799999999996</v>
          </cell>
          <cell r="H331">
            <v>4516.09</v>
          </cell>
          <cell r="I331">
            <v>4432.78</v>
          </cell>
          <cell r="J331">
            <v>4349.03</v>
          </cell>
          <cell r="K331">
            <v>4264.84</v>
          </cell>
          <cell r="L331">
            <v>4180.22</v>
          </cell>
          <cell r="M331">
            <v>4095.16</v>
          </cell>
          <cell r="N331">
            <v>4009.66</v>
          </cell>
          <cell r="O331">
            <v>3923.72</v>
          </cell>
        </row>
        <row r="332">
          <cell r="A332" t="str">
            <v>GF10</v>
          </cell>
          <cell r="B332" t="str">
            <v>ARRENDAMIENTO DE MOBILIARIO Y EQUIPOS</v>
          </cell>
          <cell r="C332">
            <v>0</v>
          </cell>
          <cell r="D332">
            <v>0</v>
          </cell>
          <cell r="G332">
            <v>3312.19</v>
          </cell>
          <cell r="H332">
            <v>3251.25</v>
          </cell>
          <cell r="I332">
            <v>3190</v>
          </cell>
          <cell r="J332">
            <v>3128.42</v>
          </cell>
          <cell r="K332">
            <v>3066.52</v>
          </cell>
          <cell r="L332">
            <v>3004.31</v>
          </cell>
          <cell r="M332">
            <v>2941.76</v>
          </cell>
          <cell r="N332">
            <v>2878.9</v>
          </cell>
          <cell r="O332">
            <v>2815.71</v>
          </cell>
        </row>
        <row r="333">
          <cell r="A333" t="str">
            <v>GF11</v>
          </cell>
          <cell r="B333" t="str">
            <v>ARRENDAMIENTO DE PEAJES PASO DE LINEAS</v>
          </cell>
          <cell r="C333">
            <v>0</v>
          </cell>
          <cell r="D333">
            <v>0</v>
          </cell>
          <cell r="G333">
            <v>1458.9</v>
          </cell>
          <cell r="H333">
            <v>1453.57</v>
          </cell>
          <cell r="I333">
            <v>1448.22</v>
          </cell>
          <cell r="J333">
            <v>1442.84</v>
          </cell>
          <cell r="K333">
            <v>1431.26</v>
          </cell>
          <cell r="L333">
            <v>1384.07</v>
          </cell>
          <cell r="M333">
            <v>1420.39</v>
          </cell>
          <cell r="N333">
            <v>1414.92</v>
          </cell>
          <cell r="O333">
            <v>1409.41</v>
          </cell>
        </row>
        <row r="334">
          <cell r="A334" t="str">
            <v>GF12</v>
          </cell>
          <cell r="B334" t="str">
            <v>ARRENDAMIENTO DE BAHIAS</v>
          </cell>
          <cell r="C334">
            <v>0</v>
          </cell>
          <cell r="D334">
            <v>0</v>
          </cell>
          <cell r="G334">
            <v>41053.839999999997</v>
          </cell>
          <cell r="H334">
            <v>40904</v>
          </cell>
          <cell r="I334">
            <v>40753.339999999997</v>
          </cell>
          <cell r="J334">
            <v>40601.870000000003</v>
          </cell>
          <cell r="K334">
            <v>40449.56</v>
          </cell>
          <cell r="L334">
            <v>40296.42</v>
          </cell>
          <cell r="M334">
            <v>44930.29</v>
          </cell>
          <cell r="N334">
            <v>39987.64</v>
          </cell>
          <cell r="O334">
            <v>39831.980000000003</v>
          </cell>
        </row>
        <row r="335">
          <cell r="A335" t="str">
            <v>GF13</v>
          </cell>
          <cell r="B335" t="str">
            <v>ALOJAMIENTO DE PLATAFORMA TECNOLÓGICA</v>
          </cell>
          <cell r="C335">
            <v>0</v>
          </cell>
          <cell r="D335">
            <v>0</v>
          </cell>
          <cell r="G335">
            <v>990.2</v>
          </cell>
          <cell r="H335">
            <v>971.98</v>
          </cell>
          <cell r="I335">
            <v>953.66</v>
          </cell>
          <cell r="J335">
            <v>935.26</v>
          </cell>
          <cell r="K335">
            <v>916.75</v>
          </cell>
          <cell r="L335">
            <v>898.15</v>
          </cell>
          <cell r="M335">
            <v>879.45</v>
          </cell>
          <cell r="N335">
            <v>860.66</v>
          </cell>
          <cell r="O335">
            <v>841.77</v>
          </cell>
        </row>
        <row r="336">
          <cell r="A336" t="str">
            <v>GG00</v>
          </cell>
          <cell r="B336" t="str">
            <v>GASTOS GENERALES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 t="str">
            <v>GG01</v>
          </cell>
          <cell r="B337" t="str">
            <v>CONTRIBUCIONES DE RSE</v>
          </cell>
          <cell r="C337">
            <v>215828.25</v>
          </cell>
          <cell r="D337">
            <v>204159.01</v>
          </cell>
          <cell r="E337">
            <v>174194.15</v>
          </cell>
          <cell r="F337">
            <v>174194.15</v>
          </cell>
          <cell r="G337">
            <v>266.14999999999998</v>
          </cell>
          <cell r="H337">
            <v>349.64</v>
          </cell>
          <cell r="I337">
            <v>46899.99</v>
          </cell>
          <cell r="J337">
            <v>-2284.5700000000002</v>
          </cell>
          <cell r="K337">
            <v>2266.02</v>
          </cell>
          <cell r="L337">
            <v>6981.48</v>
          </cell>
          <cell r="M337">
            <v>195.92</v>
          </cell>
          <cell r="N337">
            <v>220.6</v>
          </cell>
          <cell r="O337">
            <v>3227.68</v>
          </cell>
        </row>
        <row r="338">
          <cell r="A338" t="str">
            <v>GG02</v>
          </cell>
          <cell r="B338" t="str">
            <v>IMPUESTOS MUNICIPALES</v>
          </cell>
          <cell r="C338">
            <v>906419.39</v>
          </cell>
          <cell r="D338">
            <v>770528.04</v>
          </cell>
          <cell r="E338">
            <v>921215.97000000009</v>
          </cell>
          <cell r="F338">
            <v>921215.97000000009</v>
          </cell>
          <cell r="G338">
            <v>79257.48</v>
          </cell>
          <cell r="H338">
            <v>82052.37</v>
          </cell>
          <cell r="I338">
            <v>77730.899999999994</v>
          </cell>
          <cell r="J338">
            <v>75204.83</v>
          </cell>
          <cell r="K338">
            <v>76087.31</v>
          </cell>
          <cell r="L338">
            <v>72502.77</v>
          </cell>
          <cell r="M338">
            <v>71870.14</v>
          </cell>
          <cell r="N338">
            <v>69790.14</v>
          </cell>
          <cell r="O338">
            <v>70751.45</v>
          </cell>
        </row>
        <row r="339">
          <cell r="A339" t="str">
            <v>GG03</v>
          </cell>
          <cell r="B339" t="str">
            <v>PUBLICIDAD INSTITUCIONAL</v>
          </cell>
          <cell r="C339">
            <v>129987.67</v>
          </cell>
          <cell r="D339">
            <v>111278.88</v>
          </cell>
          <cell r="E339">
            <v>217137.43</v>
          </cell>
          <cell r="F339">
            <v>217137.43</v>
          </cell>
          <cell r="G339">
            <v>5001.67</v>
          </cell>
          <cell r="H339">
            <v>23328.15</v>
          </cell>
          <cell r="I339">
            <v>35131.25</v>
          </cell>
          <cell r="J339">
            <v>1644.2</v>
          </cell>
          <cell r="K339">
            <v>10079.82</v>
          </cell>
          <cell r="L339">
            <v>5180</v>
          </cell>
          <cell r="M339">
            <v>10310</v>
          </cell>
          <cell r="N339">
            <v>2871</v>
          </cell>
          <cell r="O339">
            <v>4514</v>
          </cell>
        </row>
        <row r="340">
          <cell r="A340" t="str">
            <v>GG04</v>
          </cell>
          <cell r="B340" t="str">
            <v>SUSCRIPCIONES Y MEMBRESÍAS</v>
          </cell>
          <cell r="C340">
            <v>64005.96</v>
          </cell>
          <cell r="D340">
            <v>56581.7</v>
          </cell>
          <cell r="E340">
            <v>40314.81</v>
          </cell>
          <cell r="F340">
            <v>40314.81</v>
          </cell>
          <cell r="G340">
            <v>5520.44</v>
          </cell>
          <cell r="H340">
            <v>2442.98</v>
          </cell>
          <cell r="I340">
            <v>2817.08</v>
          </cell>
          <cell r="J340">
            <v>1494.85</v>
          </cell>
          <cell r="K340">
            <v>1664.69</v>
          </cell>
          <cell r="L340">
            <v>7819.71</v>
          </cell>
          <cell r="M340">
            <v>2871.44</v>
          </cell>
          <cell r="N340">
            <v>5302.13</v>
          </cell>
          <cell r="O340">
            <v>5106.3599999999997</v>
          </cell>
        </row>
        <row r="341">
          <cell r="A341" t="str">
            <v>GG05</v>
          </cell>
          <cell r="B341" t="str">
            <v>GASTOS LEGALES</v>
          </cell>
          <cell r="C341">
            <v>18209.22</v>
          </cell>
          <cell r="D341">
            <v>13339.88</v>
          </cell>
          <cell r="E341">
            <v>16951.519999999997</v>
          </cell>
          <cell r="F341">
            <v>16951.519999999997</v>
          </cell>
          <cell r="G341">
            <v>12418.5</v>
          </cell>
          <cell r="H341">
            <v>323.2</v>
          </cell>
          <cell r="I341">
            <v>0</v>
          </cell>
          <cell r="J341">
            <v>0</v>
          </cell>
          <cell r="K341">
            <v>49.4</v>
          </cell>
          <cell r="L341">
            <v>0</v>
          </cell>
          <cell r="M341">
            <v>104.31</v>
          </cell>
          <cell r="N341">
            <v>12</v>
          </cell>
          <cell r="O341">
            <v>0</v>
          </cell>
        </row>
        <row r="342">
          <cell r="A342" t="str">
            <v>GG06</v>
          </cell>
          <cell r="B342" t="str">
            <v>ATENCIONES A ACCIONISTAS</v>
          </cell>
          <cell r="C342">
            <v>4108.5</v>
          </cell>
          <cell r="D342">
            <v>4108.5</v>
          </cell>
          <cell r="E342">
            <v>6087.17</v>
          </cell>
          <cell r="F342">
            <v>6087.17</v>
          </cell>
          <cell r="G342">
            <v>0</v>
          </cell>
          <cell r="H342">
            <v>0</v>
          </cell>
          <cell r="I342">
            <v>1725</v>
          </cell>
          <cell r="J342">
            <v>0</v>
          </cell>
          <cell r="K342">
            <v>0</v>
          </cell>
          <cell r="L342">
            <v>11.12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GG07</v>
          </cell>
          <cell r="B343" t="str">
            <v>ATENCIONES A EJECUTIVOS EXTRANJEROS</v>
          </cell>
          <cell r="C343">
            <v>18419.37</v>
          </cell>
          <cell r="D343">
            <v>18074.439999999999</v>
          </cell>
          <cell r="E343">
            <v>6395.4199999999992</v>
          </cell>
          <cell r="F343">
            <v>6395.4199999999992</v>
          </cell>
          <cell r="G343">
            <v>16220.38</v>
          </cell>
          <cell r="H343">
            <v>6761.31</v>
          </cell>
          <cell r="I343">
            <v>21980.240000000002</v>
          </cell>
          <cell r="J343">
            <v>12468.75</v>
          </cell>
          <cell r="K343">
            <v>4593.75</v>
          </cell>
          <cell r="L343">
            <v>27692.39</v>
          </cell>
          <cell r="M343">
            <v>6499.04</v>
          </cell>
          <cell r="N343">
            <v>1877.6</v>
          </cell>
          <cell r="O343">
            <v>0</v>
          </cell>
        </row>
        <row r="344">
          <cell r="A344" t="str">
            <v>GG08</v>
          </cell>
          <cell r="B344" t="str">
            <v>ATENCIONES A TERCEROS</v>
          </cell>
          <cell r="C344">
            <v>33983.120000000003</v>
          </cell>
          <cell r="D344">
            <v>30233.67</v>
          </cell>
          <cell r="E344">
            <v>31156.529999999995</v>
          </cell>
          <cell r="F344">
            <v>31156.529999999995</v>
          </cell>
          <cell r="G344">
            <v>2621.83</v>
          </cell>
          <cell r="H344">
            <v>3588.78</v>
          </cell>
          <cell r="I344">
            <v>1564.01</v>
          </cell>
          <cell r="J344">
            <v>143.69999999999999</v>
          </cell>
          <cell r="K344">
            <v>0</v>
          </cell>
          <cell r="L344">
            <v>159.5</v>
          </cell>
          <cell r="M344">
            <v>51.49</v>
          </cell>
          <cell r="N344">
            <v>9.48</v>
          </cell>
          <cell r="O344">
            <v>103.37</v>
          </cell>
        </row>
        <row r="345">
          <cell r="A345" t="str">
            <v>GG09</v>
          </cell>
          <cell r="B345" t="str">
            <v>QUEMA DE APARATOS ELECTRICOS</v>
          </cell>
          <cell r="C345">
            <v>-12993.29</v>
          </cell>
          <cell r="D345">
            <v>-16195.67</v>
          </cell>
          <cell r="E345">
            <v>69559.81</v>
          </cell>
          <cell r="F345">
            <v>69559.81</v>
          </cell>
          <cell r="G345">
            <v>1636.51</v>
          </cell>
          <cell r="H345">
            <v>629.54</v>
          </cell>
          <cell r="I345">
            <v>43766.01</v>
          </cell>
          <cell r="J345">
            <v>0</v>
          </cell>
          <cell r="K345">
            <v>40.04</v>
          </cell>
          <cell r="L345">
            <v>-39380</v>
          </cell>
          <cell r="M345">
            <v>0</v>
          </cell>
          <cell r="N345">
            <v>1023.78</v>
          </cell>
          <cell r="O345">
            <v>4903.8900000000003</v>
          </cell>
        </row>
        <row r="346">
          <cell r="A346" t="str">
            <v>GG10</v>
          </cell>
          <cell r="B346" t="str">
            <v>MULTAS</v>
          </cell>
          <cell r="C346">
            <v>8450.2000000000007</v>
          </cell>
          <cell r="D346">
            <v>3463.46</v>
          </cell>
          <cell r="E346">
            <v>6938.369999999999</v>
          </cell>
          <cell r="F346">
            <v>6938.369999999999</v>
          </cell>
          <cell r="G346">
            <v>536.79999999999995</v>
          </cell>
          <cell r="H346">
            <v>0</v>
          </cell>
          <cell r="I346">
            <v>1156.8499999999999</v>
          </cell>
          <cell r="J346">
            <v>28.85</v>
          </cell>
          <cell r="K346">
            <v>28.01</v>
          </cell>
          <cell r="L346">
            <v>426.97</v>
          </cell>
          <cell r="M346">
            <v>24.73</v>
          </cell>
          <cell r="N346">
            <v>22.46</v>
          </cell>
          <cell r="O346">
            <v>8.6199999999999992</v>
          </cell>
        </row>
        <row r="347">
          <cell r="A347" t="str">
            <v>GG11</v>
          </cell>
          <cell r="B347" t="str">
            <v>AVISOS DE INTERRUPCION</v>
          </cell>
          <cell r="C347">
            <v>60344.480000000003</v>
          </cell>
          <cell r="D347">
            <v>46414.9</v>
          </cell>
          <cell r="E347">
            <v>67766.25</v>
          </cell>
          <cell r="F347">
            <v>67766.25</v>
          </cell>
          <cell r="G347">
            <v>5270.6</v>
          </cell>
          <cell r="H347">
            <v>4855.8900000000003</v>
          </cell>
          <cell r="I347">
            <v>2532.5100000000002</v>
          </cell>
          <cell r="J347">
            <v>0</v>
          </cell>
          <cell r="K347">
            <v>6687.63</v>
          </cell>
          <cell r="L347">
            <v>13555.3</v>
          </cell>
          <cell r="M347">
            <v>3743.83</v>
          </cell>
          <cell r="N347">
            <v>434.04</v>
          </cell>
          <cell r="O347">
            <v>6691.16</v>
          </cell>
        </row>
        <row r="348">
          <cell r="A348" t="str">
            <v>GG12</v>
          </cell>
          <cell r="B348" t="str">
            <v>AUTOSEGURO DE VEHICULOS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 t="str">
            <v>GG13</v>
          </cell>
          <cell r="B349" t="str">
            <v>PUBLICIDAD POR EDUCACION AL USUARIO</v>
          </cell>
          <cell r="C349">
            <v>69492.69</v>
          </cell>
          <cell r="D349">
            <v>39311.78</v>
          </cell>
          <cell r="E349">
            <v>29043.97</v>
          </cell>
          <cell r="F349">
            <v>29043.97</v>
          </cell>
          <cell r="G349">
            <v>508.27</v>
          </cell>
          <cell r="H349">
            <v>0</v>
          </cell>
          <cell r="I349">
            <v>7597.15</v>
          </cell>
          <cell r="J349">
            <v>-1814.98</v>
          </cell>
          <cell r="K349">
            <v>2500</v>
          </cell>
          <cell r="L349">
            <v>0</v>
          </cell>
          <cell r="M349">
            <v>5968</v>
          </cell>
          <cell r="N349">
            <v>10388.5</v>
          </cell>
          <cell r="O349">
            <v>2174</v>
          </cell>
        </row>
        <row r="350">
          <cell r="A350" t="str">
            <v>GG14</v>
          </cell>
          <cell r="B350" t="str">
            <v>GASTOS GENERALES DE PUBLICIDAD</v>
          </cell>
          <cell r="C350">
            <v>7266.91</v>
          </cell>
          <cell r="D350">
            <v>6569.42</v>
          </cell>
          <cell r="E350">
            <v>15486.829999999998</v>
          </cell>
          <cell r="F350">
            <v>15486.829999999998</v>
          </cell>
          <cell r="G350">
            <v>20.11</v>
          </cell>
          <cell r="H350">
            <v>20.11</v>
          </cell>
          <cell r="I350">
            <v>20.11</v>
          </cell>
          <cell r="J350">
            <v>2620.11</v>
          </cell>
          <cell r="K350">
            <v>0</v>
          </cell>
          <cell r="L350">
            <v>20.11</v>
          </cell>
          <cell r="M350">
            <v>20.11</v>
          </cell>
          <cell r="N350">
            <v>0</v>
          </cell>
          <cell r="O350">
            <v>130.33000000000001</v>
          </cell>
        </row>
        <row r="351">
          <cell r="A351" t="str">
            <v>GG15</v>
          </cell>
          <cell r="B351" t="str">
            <v>PERDIDA EN RETIRO DE ACTIVO FIJO</v>
          </cell>
          <cell r="C351">
            <v>447391.28</v>
          </cell>
          <cell r="D351">
            <v>227526.91</v>
          </cell>
          <cell r="E351">
            <v>470794.74</v>
          </cell>
          <cell r="F351">
            <v>470794.74</v>
          </cell>
          <cell r="G351">
            <v>45911.59</v>
          </cell>
          <cell r="H351">
            <v>13955.63</v>
          </cell>
          <cell r="I351">
            <v>12456.13</v>
          </cell>
          <cell r="J351">
            <v>5810.61</v>
          </cell>
          <cell r="K351">
            <v>13696.56</v>
          </cell>
          <cell r="L351">
            <v>2378.39</v>
          </cell>
          <cell r="M351">
            <v>2951.98</v>
          </cell>
          <cell r="N351">
            <v>11596.42</v>
          </cell>
          <cell r="O351">
            <v>11471.9</v>
          </cell>
        </row>
        <row r="352">
          <cell r="A352" t="str">
            <v>GG16</v>
          </cell>
          <cell r="B352" t="str">
            <v>GASTOS MISCELANEOS</v>
          </cell>
          <cell r="C352">
            <v>55516.73</v>
          </cell>
          <cell r="D352">
            <v>16120.03</v>
          </cell>
          <cell r="E352">
            <v>87203.739999999991</v>
          </cell>
          <cell r="F352">
            <v>87203.739999999991</v>
          </cell>
          <cell r="G352">
            <v>3232.8</v>
          </cell>
          <cell r="H352">
            <v>6530.54</v>
          </cell>
          <cell r="I352">
            <v>2336.59</v>
          </cell>
          <cell r="J352">
            <v>3902.7</v>
          </cell>
          <cell r="K352">
            <v>2732.26</v>
          </cell>
          <cell r="L352">
            <v>2231.42</v>
          </cell>
          <cell r="M352">
            <v>13644.16</v>
          </cell>
          <cell r="N352">
            <v>10766.06</v>
          </cell>
          <cell r="O352">
            <v>12079.52</v>
          </cell>
        </row>
        <row r="353">
          <cell r="A353" t="str">
            <v>GG17</v>
          </cell>
          <cell r="B353" t="str">
            <v>BONIFICACIONES, DESCUENTOS Y REINTEGROS A CLIENTES</v>
          </cell>
          <cell r="C353">
            <v>26477.18</v>
          </cell>
          <cell r="D353">
            <v>26477.18</v>
          </cell>
          <cell r="E353">
            <v>28648.1</v>
          </cell>
          <cell r="F353">
            <v>28648.1</v>
          </cell>
          <cell r="G353">
            <v>6104.2</v>
          </cell>
          <cell r="H353">
            <v>8215.19</v>
          </cell>
          <cell r="I353">
            <v>11536.91</v>
          </cell>
          <cell r="J353">
            <v>6955.38</v>
          </cell>
          <cell r="K353">
            <v>2382.9299999999998</v>
          </cell>
          <cell r="L353">
            <v>2090.9499999999998</v>
          </cell>
          <cell r="M353">
            <v>2606.33</v>
          </cell>
          <cell r="N353">
            <v>2452.66</v>
          </cell>
          <cell r="O353">
            <v>2097.0300000000002</v>
          </cell>
        </row>
        <row r="354">
          <cell r="A354" t="str">
            <v>GG18</v>
          </cell>
          <cell r="B354" t="str">
            <v>GASTOS POR COMISIONES BANCARIAS</v>
          </cell>
          <cell r="C354">
            <v>44576.65</v>
          </cell>
          <cell r="D354">
            <v>36224.07</v>
          </cell>
          <cell r="E354">
            <v>43365.499999999993</v>
          </cell>
          <cell r="F354">
            <v>43365.499999999993</v>
          </cell>
          <cell r="G354">
            <v>3082.74</v>
          </cell>
          <cell r="H354">
            <v>2743.16</v>
          </cell>
          <cell r="I354">
            <v>3646.19</v>
          </cell>
          <cell r="J354">
            <v>2929.43</v>
          </cell>
          <cell r="K354">
            <v>2657.07</v>
          </cell>
          <cell r="L354">
            <v>3345.92</v>
          </cell>
          <cell r="M354">
            <v>3722.83</v>
          </cell>
          <cell r="N354">
            <v>2040.82</v>
          </cell>
          <cell r="O354">
            <v>1846.71</v>
          </cell>
        </row>
        <row r="355">
          <cell r="A355" t="str">
            <v>GG19</v>
          </cell>
          <cell r="B355" t="str">
            <v>PASAJES AEREOS</v>
          </cell>
          <cell r="C355">
            <v>66893.240000000005</v>
          </cell>
          <cell r="D355">
            <v>54892.160000000003</v>
          </cell>
          <cell r="E355">
            <v>51245.14</v>
          </cell>
          <cell r="F355">
            <v>51245.14</v>
          </cell>
          <cell r="G355">
            <v>3331.14</v>
          </cell>
          <cell r="H355">
            <v>3166.61</v>
          </cell>
          <cell r="I355">
            <v>7627.71</v>
          </cell>
          <cell r="J355">
            <v>1991.76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 t="str">
            <v>GG20</v>
          </cell>
          <cell r="B356" t="str">
            <v>IMPUESTOS MUNICIPALES POR PERMISOS Y/O LICENCIAS</v>
          </cell>
          <cell r="C356">
            <v>22461.27</v>
          </cell>
          <cell r="D356">
            <v>17763.560000000001</v>
          </cell>
          <cell r="E356">
            <v>102814.11000000002</v>
          </cell>
          <cell r="F356">
            <v>102814.11000000002</v>
          </cell>
          <cell r="G356">
            <v>15476.8</v>
          </cell>
          <cell r="H356">
            <v>5037.83</v>
          </cell>
          <cell r="I356">
            <v>8682.7800000000007</v>
          </cell>
          <cell r="J356">
            <v>4698.6899999999996</v>
          </cell>
          <cell r="K356">
            <v>2127.1999999999998</v>
          </cell>
          <cell r="L356">
            <v>2224.9499999999998</v>
          </cell>
          <cell r="M356">
            <v>2128.79</v>
          </cell>
          <cell r="N356">
            <v>2125.1999999999998</v>
          </cell>
          <cell r="O356">
            <v>2125.1999999999998</v>
          </cell>
        </row>
        <row r="357">
          <cell r="A357" t="str">
            <v>GG21</v>
          </cell>
          <cell r="B357" t="str">
            <v>IMPUESTO A OPERACIONES FINANCIERAS</v>
          </cell>
          <cell r="C357">
            <v>84479.39</v>
          </cell>
          <cell r="D357">
            <v>69634.070000000007</v>
          </cell>
          <cell r="E357">
            <v>82660.86</v>
          </cell>
          <cell r="F357">
            <v>82660.86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 t="str">
            <v>GG22</v>
          </cell>
          <cell r="B358" t="str">
            <v>CONTRIBUCION ESPECIAL PARA LA SEGURIDAD</v>
          </cell>
          <cell r="C358">
            <v>359271.67</v>
          </cell>
          <cell r="D358">
            <v>426772.29</v>
          </cell>
          <cell r="E358">
            <v>171126.21000000002</v>
          </cell>
          <cell r="F358">
            <v>171126.21000000002</v>
          </cell>
          <cell r="G358">
            <v>78104.77</v>
          </cell>
          <cell r="H358">
            <v>46352.959999999999</v>
          </cell>
          <cell r="I358">
            <v>42849.29</v>
          </cell>
          <cell r="J358">
            <v>134791.28</v>
          </cell>
          <cell r="K358">
            <v>198459.01</v>
          </cell>
          <cell r="L358">
            <v>133473.79</v>
          </cell>
          <cell r="M358">
            <v>40562.370000000003</v>
          </cell>
          <cell r="N358">
            <v>-18573.57</v>
          </cell>
          <cell r="O358">
            <v>-27623.56</v>
          </cell>
        </row>
        <row r="359">
          <cell r="A359" t="str">
            <v>GG23</v>
          </cell>
          <cell r="B359" t="str">
            <v>PERDIDAS POR RETIRO DE CONTRATOS DE ARRENDAMIENTOS</v>
          </cell>
          <cell r="C359">
            <v>0</v>
          </cell>
          <cell r="D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 t="str">
            <v>GM00</v>
          </cell>
          <cell r="B360" t="str">
            <v>SUMINISTRO DE MATERIALES Y REPUESTOS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 t="str">
            <v>GM01</v>
          </cell>
          <cell r="B361" t="str">
            <v>PAPELERIA Y UTILES</v>
          </cell>
          <cell r="C361">
            <v>28578.89</v>
          </cell>
          <cell r="D361">
            <v>21235</v>
          </cell>
          <cell r="E361">
            <v>68059.490000000005</v>
          </cell>
          <cell r="F361">
            <v>68059.490000000005</v>
          </cell>
          <cell r="G361">
            <v>524.20000000000005</v>
          </cell>
          <cell r="H361">
            <v>7646.15</v>
          </cell>
          <cell r="I361">
            <v>8667.2900000000009</v>
          </cell>
          <cell r="J361">
            <v>2600.3200000000002</v>
          </cell>
          <cell r="K361">
            <v>2132.5300000000002</v>
          </cell>
          <cell r="L361">
            <v>1561.67</v>
          </cell>
          <cell r="M361">
            <v>2237.0100000000002</v>
          </cell>
          <cell r="N361">
            <v>2616.9499999999998</v>
          </cell>
          <cell r="O361">
            <v>2750.31</v>
          </cell>
        </row>
        <row r="362">
          <cell r="A362" t="str">
            <v>GM02</v>
          </cell>
          <cell r="B362" t="str">
            <v>ACEITE PARA TRANSFORMADORES</v>
          </cell>
          <cell r="C362">
            <v>8581.26</v>
          </cell>
          <cell r="D362">
            <v>8581.26</v>
          </cell>
          <cell r="E362">
            <v>16801.61</v>
          </cell>
          <cell r="F362">
            <v>16801.61</v>
          </cell>
          <cell r="G362">
            <v>0</v>
          </cell>
          <cell r="H362">
            <v>720.87</v>
          </cell>
          <cell r="I362">
            <v>0</v>
          </cell>
          <cell r="J362">
            <v>0</v>
          </cell>
          <cell r="K362">
            <v>0</v>
          </cell>
          <cell r="L362">
            <v>1081.31</v>
          </cell>
          <cell r="M362">
            <v>0</v>
          </cell>
          <cell r="N362">
            <v>0</v>
          </cell>
          <cell r="O362">
            <v>1490.72</v>
          </cell>
        </row>
        <row r="363">
          <cell r="A363" t="str">
            <v>GM03</v>
          </cell>
          <cell r="B363" t="str">
            <v>MATERIALES Y SUMINISTROS MANTENIMIENTO DE REDES</v>
          </cell>
          <cell r="C363">
            <v>1090536.3899999999</v>
          </cell>
          <cell r="D363">
            <v>850848.91</v>
          </cell>
          <cell r="E363">
            <v>1167451.3399999999</v>
          </cell>
          <cell r="F363">
            <v>1167451.3399999999</v>
          </cell>
          <cell r="G363">
            <v>79124.350000000006</v>
          </cell>
          <cell r="H363">
            <v>84781.67</v>
          </cell>
          <cell r="I363">
            <v>127902.25</v>
          </cell>
          <cell r="J363">
            <v>84066.89</v>
          </cell>
          <cell r="K363">
            <v>146956</v>
          </cell>
          <cell r="L363">
            <v>62257.88</v>
          </cell>
          <cell r="M363">
            <v>110499.68</v>
          </cell>
          <cell r="N363">
            <v>46296.77</v>
          </cell>
          <cell r="O363">
            <v>85653.7</v>
          </cell>
        </row>
        <row r="364">
          <cell r="A364" t="str">
            <v>GM04</v>
          </cell>
          <cell r="B364" t="str">
            <v>REPUESTOS Y ACCESORIOS PARA VEHICULOS</v>
          </cell>
          <cell r="C364">
            <v>127608.96000000001</v>
          </cell>
          <cell r="D364">
            <v>105287</v>
          </cell>
          <cell r="E364">
            <v>113065.79</v>
          </cell>
          <cell r="F364">
            <v>113065.79</v>
          </cell>
          <cell r="G364">
            <v>6789.93</v>
          </cell>
          <cell r="H364">
            <v>8997.9699999999993</v>
          </cell>
          <cell r="I364">
            <v>4504.8900000000003</v>
          </cell>
          <cell r="J364">
            <v>12151.7</v>
          </cell>
          <cell r="K364">
            <v>6812.42</v>
          </cell>
          <cell r="L364">
            <v>8294.02</v>
          </cell>
          <cell r="M364">
            <v>6533.1</v>
          </cell>
          <cell r="N364">
            <v>10489.12</v>
          </cell>
          <cell r="O364">
            <v>11865.91</v>
          </cell>
        </row>
        <row r="365">
          <cell r="A365" t="str">
            <v>GM05</v>
          </cell>
          <cell r="B365" t="str">
            <v>REPUESTOS PARA MOBILIARIO Y EQUIPO DE OFICINA</v>
          </cell>
          <cell r="C365">
            <v>2084.17</v>
          </cell>
          <cell r="D365">
            <v>432.82</v>
          </cell>
          <cell r="E365">
            <v>1311.67</v>
          </cell>
          <cell r="F365">
            <v>1311.67</v>
          </cell>
          <cell r="G365">
            <v>0</v>
          </cell>
          <cell r="H365">
            <v>30</v>
          </cell>
          <cell r="I365">
            <v>0</v>
          </cell>
          <cell r="J365">
            <v>0</v>
          </cell>
          <cell r="K365">
            <v>220.65</v>
          </cell>
          <cell r="L365">
            <v>5.99</v>
          </cell>
          <cell r="M365">
            <v>0</v>
          </cell>
          <cell r="N365">
            <v>45</v>
          </cell>
          <cell r="O365">
            <v>0</v>
          </cell>
        </row>
        <row r="366">
          <cell r="A366" t="str">
            <v>GM06</v>
          </cell>
          <cell r="B366" t="str">
            <v>REPUESTOS PARA EQUIPOS DE COMUNICACION</v>
          </cell>
          <cell r="C366">
            <v>30091.05</v>
          </cell>
          <cell r="D366">
            <v>28316.92</v>
          </cell>
          <cell r="E366">
            <v>24493.070000000003</v>
          </cell>
          <cell r="F366">
            <v>24493.070000000003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58.4</v>
          </cell>
          <cell r="M366">
            <v>0</v>
          </cell>
          <cell r="N366">
            <v>0</v>
          </cell>
          <cell r="O366">
            <v>0</v>
          </cell>
        </row>
        <row r="367">
          <cell r="A367" t="str">
            <v>GM07</v>
          </cell>
          <cell r="B367" t="str">
            <v>REPUESTOS Y ACCESORIOS PARA HARDWARE INFORMÁTICO</v>
          </cell>
          <cell r="C367">
            <v>36785.910000000003</v>
          </cell>
          <cell r="D367">
            <v>15839.41</v>
          </cell>
          <cell r="E367">
            <v>22324.899999999998</v>
          </cell>
          <cell r="F367">
            <v>22324.899999999998</v>
          </cell>
          <cell r="G367">
            <v>11275.85</v>
          </cell>
          <cell r="H367">
            <v>420</v>
          </cell>
          <cell r="I367">
            <v>53.6</v>
          </cell>
          <cell r="J367">
            <v>692.56</v>
          </cell>
          <cell r="K367">
            <v>1875</v>
          </cell>
          <cell r="L367">
            <v>0</v>
          </cell>
          <cell r="M367">
            <v>187.5</v>
          </cell>
          <cell r="N367">
            <v>1205.71</v>
          </cell>
          <cell r="O367">
            <v>36.25</v>
          </cell>
        </row>
        <row r="368">
          <cell r="A368" t="str">
            <v>GM08</v>
          </cell>
          <cell r="B368" t="str">
            <v>MATERIALES Y ELEMENTOS DE SEGURIDAD</v>
          </cell>
          <cell r="C368">
            <v>75955.320000000007</v>
          </cell>
          <cell r="D368">
            <v>50388.76</v>
          </cell>
          <cell r="E368">
            <v>44199.779999999992</v>
          </cell>
          <cell r="F368">
            <v>44199.779999999992</v>
          </cell>
          <cell r="G368">
            <v>3355.9</v>
          </cell>
          <cell r="H368">
            <v>3001.13</v>
          </cell>
          <cell r="I368">
            <v>2141</v>
          </cell>
          <cell r="J368">
            <v>10293.33</v>
          </cell>
          <cell r="K368">
            <v>16636.259999999998</v>
          </cell>
          <cell r="L368">
            <v>3519.18</v>
          </cell>
          <cell r="M368">
            <v>20162.22</v>
          </cell>
          <cell r="N368">
            <v>1111.8900000000001</v>
          </cell>
          <cell r="O368">
            <v>8077.93</v>
          </cell>
        </row>
        <row r="369">
          <cell r="A369" t="str">
            <v>GM09</v>
          </cell>
          <cell r="B369" t="str">
            <v>MATERIALES, EQUIPO Y HERRAMIENTAS PARA USO ACTIVID. GRALES.</v>
          </cell>
          <cell r="C369">
            <v>54166.26</v>
          </cell>
          <cell r="D369">
            <v>36530.910000000003</v>
          </cell>
          <cell r="E369">
            <v>27587.049999999996</v>
          </cell>
          <cell r="F369">
            <v>27587.049999999996</v>
          </cell>
          <cell r="G369">
            <v>2107.77</v>
          </cell>
          <cell r="H369">
            <v>2612.08</v>
          </cell>
          <cell r="I369">
            <v>4820.6499999999996</v>
          </cell>
          <cell r="J369">
            <v>5010.84</v>
          </cell>
          <cell r="K369">
            <v>1762.4</v>
          </cell>
          <cell r="L369">
            <v>1797.24</v>
          </cell>
          <cell r="M369">
            <v>667.63</v>
          </cell>
          <cell r="N369">
            <v>403.88</v>
          </cell>
          <cell r="O369">
            <v>4347.1899999999996</v>
          </cell>
        </row>
        <row r="370">
          <cell r="A370" t="str">
            <v>GM10</v>
          </cell>
          <cell r="B370" t="str">
            <v>LLANTAS Y BATERIAS</v>
          </cell>
          <cell r="C370">
            <v>39434.57</v>
          </cell>
          <cell r="D370">
            <v>29919.200000000001</v>
          </cell>
          <cell r="E370">
            <v>40412.400000000001</v>
          </cell>
          <cell r="F370">
            <v>40412.400000000001</v>
          </cell>
          <cell r="G370">
            <v>2968.58</v>
          </cell>
          <cell r="H370">
            <v>2288.92</v>
          </cell>
          <cell r="I370">
            <v>503.57</v>
          </cell>
          <cell r="J370">
            <v>19</v>
          </cell>
          <cell r="K370">
            <v>1013.64</v>
          </cell>
          <cell r="L370">
            <v>1601.13</v>
          </cell>
          <cell r="M370">
            <v>667.64</v>
          </cell>
          <cell r="N370">
            <v>24</v>
          </cell>
          <cell r="O370">
            <v>3539.62</v>
          </cell>
        </row>
        <row r="371">
          <cell r="A371" t="str">
            <v>GM11</v>
          </cell>
          <cell r="B371" t="str">
            <v>COMBUSTIBLE Y LUBRICANTES</v>
          </cell>
          <cell r="C371">
            <v>214295.58</v>
          </cell>
          <cell r="D371">
            <v>166757.47</v>
          </cell>
          <cell r="E371">
            <v>233679.64</v>
          </cell>
          <cell r="F371">
            <v>233679.64</v>
          </cell>
          <cell r="G371">
            <v>9501.0300000000007</v>
          </cell>
          <cell r="H371">
            <v>17914.16</v>
          </cell>
          <cell r="I371">
            <v>14203.2</v>
          </cell>
          <cell r="J371">
            <v>8703.3799999999992</v>
          </cell>
          <cell r="K371">
            <v>10891.81</v>
          </cell>
          <cell r="L371">
            <v>10250.59</v>
          </cell>
          <cell r="M371">
            <v>10882.59</v>
          </cell>
          <cell r="N371">
            <v>9815.5499999999993</v>
          </cell>
          <cell r="O371">
            <v>15536.38</v>
          </cell>
        </row>
        <row r="372">
          <cell r="A372" t="str">
            <v>GP00</v>
          </cell>
          <cell r="B372" t="str">
            <v>GASTOS DE PERSONAL PROPIO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 t="str">
            <v>GP01</v>
          </cell>
          <cell r="B373" t="str">
            <v>SUELDOS Y SALARIOS</v>
          </cell>
          <cell r="C373">
            <v>6722270.5800000001</v>
          </cell>
          <cell r="D373">
            <v>5572896.4400000004</v>
          </cell>
          <cell r="E373">
            <v>7144394.0700000003</v>
          </cell>
          <cell r="F373">
            <v>7144394.0700000003</v>
          </cell>
          <cell r="G373">
            <v>634517.81999999995</v>
          </cell>
          <cell r="H373">
            <v>629090.97</v>
          </cell>
          <cell r="I373">
            <v>636345.06000000006</v>
          </cell>
          <cell r="J373">
            <v>654834.81999999995</v>
          </cell>
          <cell r="K373">
            <v>639354.07999999996</v>
          </cell>
          <cell r="L373">
            <v>607919.31999999995</v>
          </cell>
          <cell r="M373">
            <v>657039.46</v>
          </cell>
          <cell r="N373">
            <v>644681.54</v>
          </cell>
          <cell r="O373">
            <v>647550.34</v>
          </cell>
        </row>
        <row r="374">
          <cell r="A374" t="str">
            <v>GP02</v>
          </cell>
          <cell r="B374" t="str">
            <v>SUELDOS EXTRAORDINARIOS</v>
          </cell>
          <cell r="C374">
            <v>530570.52</v>
          </cell>
          <cell r="D374">
            <v>462141.57</v>
          </cell>
          <cell r="E374">
            <v>312774.90000000002</v>
          </cell>
          <cell r="F374">
            <v>312774.90000000002</v>
          </cell>
          <cell r="G374">
            <v>25558.87</v>
          </cell>
          <cell r="H374">
            <v>27071.06</v>
          </cell>
          <cell r="I374">
            <v>24257.31</v>
          </cell>
          <cell r="J374">
            <v>26908.21</v>
          </cell>
          <cell r="K374">
            <v>16683.79</v>
          </cell>
          <cell r="L374">
            <v>17048.18</v>
          </cell>
          <cell r="M374">
            <v>18972.68</v>
          </cell>
          <cell r="N374">
            <v>28695.84</v>
          </cell>
          <cell r="O374">
            <v>28851.95</v>
          </cell>
        </row>
        <row r="375">
          <cell r="A375" t="str">
            <v>GP03</v>
          </cell>
          <cell r="B375" t="str">
            <v>AGUINALDOS</v>
          </cell>
          <cell r="C375">
            <v>560906.68000000005</v>
          </cell>
          <cell r="D375">
            <v>454685.48</v>
          </cell>
          <cell r="E375">
            <v>594894.14999999991</v>
          </cell>
          <cell r="F375">
            <v>594894.14999999991</v>
          </cell>
          <cell r="G375">
            <v>49359.19</v>
          </cell>
          <cell r="H375">
            <v>50243.85</v>
          </cell>
          <cell r="I375">
            <v>51110.21</v>
          </cell>
          <cell r="J375">
            <v>50294.05</v>
          </cell>
          <cell r="K375">
            <v>52154.239999999998</v>
          </cell>
          <cell r="L375">
            <v>48159.71</v>
          </cell>
          <cell r="M375">
            <v>52949.13</v>
          </cell>
          <cell r="N375">
            <v>54588.14</v>
          </cell>
          <cell r="O375">
            <v>54483.96</v>
          </cell>
        </row>
        <row r="376">
          <cell r="A376" t="str">
            <v>GP04</v>
          </cell>
          <cell r="B376" t="str">
            <v>BONIFICACIONES</v>
          </cell>
          <cell r="C376">
            <v>571723.78</v>
          </cell>
          <cell r="D376">
            <v>475291.54</v>
          </cell>
          <cell r="E376">
            <v>610422.21000000008</v>
          </cell>
          <cell r="F376">
            <v>610422.21000000008</v>
          </cell>
          <cell r="G376">
            <v>78733.789999999994</v>
          </cell>
          <cell r="H376">
            <v>54575.040000000001</v>
          </cell>
          <cell r="I376">
            <v>55751.29</v>
          </cell>
          <cell r="J376">
            <v>52405.96</v>
          </cell>
          <cell r="K376">
            <v>54529.65</v>
          </cell>
          <cell r="L376">
            <v>50554.29</v>
          </cell>
          <cell r="M376">
            <v>55217.02</v>
          </cell>
          <cell r="N376">
            <v>55332.92</v>
          </cell>
          <cell r="O376">
            <v>55628.25</v>
          </cell>
        </row>
        <row r="377">
          <cell r="A377" t="str">
            <v>GP05</v>
          </cell>
          <cell r="B377" t="str">
            <v>VACACIONES</v>
          </cell>
          <cell r="C377">
            <v>365099.91</v>
          </cell>
          <cell r="D377">
            <v>310067.76</v>
          </cell>
          <cell r="E377">
            <v>380603.25999999995</v>
          </cell>
          <cell r="F377">
            <v>380603.25999999995</v>
          </cell>
          <cell r="G377">
            <v>45910.99</v>
          </cell>
          <cell r="H377">
            <v>44765.09</v>
          </cell>
          <cell r="I377">
            <v>39571.9</v>
          </cell>
          <cell r="J377">
            <v>32945.51</v>
          </cell>
          <cell r="K377">
            <v>35019.440000000002</v>
          </cell>
          <cell r="L377">
            <v>34315.589999999997</v>
          </cell>
          <cell r="M377">
            <v>20034.310000000001</v>
          </cell>
          <cell r="N377">
            <v>38743.199999999997</v>
          </cell>
          <cell r="O377">
            <v>38596.58</v>
          </cell>
        </row>
        <row r="378">
          <cell r="A378" t="str">
            <v>GP06</v>
          </cell>
          <cell r="B378" t="str">
            <v>VIATICOS DE ALIMENTACION LOCAL</v>
          </cell>
          <cell r="C378">
            <v>197503.84</v>
          </cell>
          <cell r="D378">
            <v>163536.07999999999</v>
          </cell>
          <cell r="E378">
            <v>165281.49</v>
          </cell>
          <cell r="F378">
            <v>165281.49</v>
          </cell>
          <cell r="G378">
            <v>11678.48</v>
          </cell>
          <cell r="H378">
            <v>15765.12</v>
          </cell>
          <cell r="I378">
            <v>15343.44</v>
          </cell>
          <cell r="J378">
            <v>11688.68</v>
          </cell>
          <cell r="K378">
            <v>9973.5300000000007</v>
          </cell>
          <cell r="L378">
            <v>11384.84</v>
          </cell>
          <cell r="M378">
            <v>10178.59</v>
          </cell>
          <cell r="N378">
            <v>10368.99</v>
          </cell>
          <cell r="O378">
            <v>13820.68</v>
          </cell>
        </row>
        <row r="379">
          <cell r="A379" t="str">
            <v>GP07</v>
          </cell>
          <cell r="B379" t="str">
            <v>ALOJAMIENTO LOCAL</v>
          </cell>
          <cell r="C379">
            <v>8518.66</v>
          </cell>
          <cell r="D379">
            <v>5698.47</v>
          </cell>
          <cell r="E379">
            <v>157.5</v>
          </cell>
          <cell r="F379">
            <v>157.5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>GP08</v>
          </cell>
          <cell r="B380" t="str">
            <v>APORTE PATRONAL FONDO DE VACACIONES</v>
          </cell>
          <cell r="C380">
            <v>434463.27</v>
          </cell>
          <cell r="D380">
            <v>359018.32</v>
          </cell>
          <cell r="E380">
            <v>467170.48000000004</v>
          </cell>
          <cell r="F380">
            <v>467170.48000000004</v>
          </cell>
          <cell r="G380">
            <v>30955.95</v>
          </cell>
          <cell r="H380">
            <v>47597.41</v>
          </cell>
          <cell r="I380">
            <v>50437.47</v>
          </cell>
          <cell r="J380">
            <v>42609.8</v>
          </cell>
          <cell r="K380">
            <v>42366.79</v>
          </cell>
          <cell r="L380">
            <v>64572.17</v>
          </cell>
          <cell r="M380">
            <v>42315.56</v>
          </cell>
          <cell r="N380">
            <v>62531.08</v>
          </cell>
          <cell r="O380">
            <v>53981.36</v>
          </cell>
        </row>
        <row r="381">
          <cell r="A381" t="str">
            <v>GP09</v>
          </cell>
          <cell r="B381" t="str">
            <v>SERVICIOS MEDICOS PARA USO DEL PERSONAL</v>
          </cell>
          <cell r="C381">
            <v>12253.44</v>
          </cell>
          <cell r="D381">
            <v>1133.99</v>
          </cell>
          <cell r="E381">
            <v>7119.09</v>
          </cell>
          <cell r="F381">
            <v>7119.09</v>
          </cell>
          <cell r="G381">
            <v>27.12</v>
          </cell>
          <cell r="H381">
            <v>275.75</v>
          </cell>
          <cell r="I381">
            <v>333.54</v>
          </cell>
          <cell r="J381">
            <v>44.33</v>
          </cell>
          <cell r="K381">
            <v>80</v>
          </cell>
          <cell r="L381">
            <v>5190.03</v>
          </cell>
          <cell r="M381">
            <v>4360.5</v>
          </cell>
          <cell r="N381">
            <v>3666.19</v>
          </cell>
          <cell r="O381">
            <v>4875.88</v>
          </cell>
        </row>
        <row r="382">
          <cell r="A382" t="str">
            <v>GP10</v>
          </cell>
          <cell r="B382" t="str">
            <v>AYUDA POR DEFUNCION</v>
          </cell>
          <cell r="C382">
            <v>15341.6</v>
          </cell>
          <cell r="D382">
            <v>14381.6</v>
          </cell>
          <cell r="E382">
            <v>7640</v>
          </cell>
          <cell r="F382">
            <v>7640</v>
          </cell>
          <cell r="G382">
            <v>2120</v>
          </cell>
          <cell r="H382">
            <v>0</v>
          </cell>
          <cell r="I382">
            <v>0</v>
          </cell>
          <cell r="J382">
            <v>40185.879999999997</v>
          </cell>
          <cell r="K382">
            <v>0</v>
          </cell>
          <cell r="L382">
            <v>2000</v>
          </cell>
          <cell r="M382">
            <v>9083.7199999999993</v>
          </cell>
          <cell r="N382">
            <v>2000</v>
          </cell>
          <cell r="O382">
            <v>0</v>
          </cell>
        </row>
        <row r="383">
          <cell r="A383" t="str">
            <v>GP11</v>
          </cell>
          <cell r="B383" t="str">
            <v>INDEMNIZACIONES</v>
          </cell>
          <cell r="C383">
            <v>572909.67000000004</v>
          </cell>
          <cell r="D383">
            <v>580799.75</v>
          </cell>
          <cell r="E383">
            <v>691348.24000000011</v>
          </cell>
          <cell r="F383">
            <v>691348.24000000011</v>
          </cell>
          <cell r="G383">
            <v>50732.9</v>
          </cell>
          <cell r="H383">
            <v>50732.9</v>
          </cell>
          <cell r="I383">
            <v>50732.9</v>
          </cell>
          <cell r="J383">
            <v>50732.9</v>
          </cell>
          <cell r="K383">
            <v>50732.9</v>
          </cell>
          <cell r="L383">
            <v>26195.05</v>
          </cell>
          <cell r="M383">
            <v>50732.9</v>
          </cell>
          <cell r="N383">
            <v>50732.9</v>
          </cell>
          <cell r="O383">
            <v>50732.9</v>
          </cell>
        </row>
        <row r="384">
          <cell r="A384" t="str">
            <v>GP12</v>
          </cell>
          <cell r="B384" t="str">
            <v>SUBSIDIOS GASTOS DE TRANSPORTE</v>
          </cell>
          <cell r="C384">
            <v>150503.70000000001</v>
          </cell>
          <cell r="D384">
            <v>125683.8</v>
          </cell>
          <cell r="E384">
            <v>149517.76000000001</v>
          </cell>
          <cell r="F384">
            <v>149517.76000000001</v>
          </cell>
          <cell r="G384">
            <v>14258.31</v>
          </cell>
          <cell r="H384">
            <v>13781.25</v>
          </cell>
          <cell r="I384">
            <v>14475.23</v>
          </cell>
          <cell r="J384">
            <v>5645.25</v>
          </cell>
          <cell r="K384">
            <v>5764.5</v>
          </cell>
          <cell r="L384">
            <v>6088.5</v>
          </cell>
          <cell r="M384">
            <v>5278.5</v>
          </cell>
          <cell r="N384">
            <v>4803.75</v>
          </cell>
          <cell r="O384">
            <v>6030.53</v>
          </cell>
        </row>
        <row r="385">
          <cell r="A385" t="str">
            <v>GP13</v>
          </cell>
          <cell r="B385" t="str">
            <v>CAPACITACION DE PERSONAL</v>
          </cell>
          <cell r="C385">
            <v>167059.34</v>
          </cell>
          <cell r="D385">
            <v>94193.03</v>
          </cell>
          <cell r="E385">
            <v>85132.59</v>
          </cell>
          <cell r="F385">
            <v>85132.59</v>
          </cell>
          <cell r="G385">
            <v>865.97</v>
          </cell>
          <cell r="H385">
            <v>1648.9</v>
          </cell>
          <cell r="I385">
            <v>1938.78</v>
          </cell>
          <cell r="J385">
            <v>1650</v>
          </cell>
          <cell r="K385">
            <v>0</v>
          </cell>
          <cell r="L385">
            <v>225</v>
          </cell>
          <cell r="M385">
            <v>0</v>
          </cell>
          <cell r="N385">
            <v>0</v>
          </cell>
          <cell r="O385">
            <v>970</v>
          </cell>
        </row>
        <row r="386">
          <cell r="A386" t="str">
            <v>GP14</v>
          </cell>
          <cell r="B386" t="str">
            <v>SEGURO DE VIDA COLECTIVO</v>
          </cell>
          <cell r="C386">
            <v>76942.41</v>
          </cell>
          <cell r="D386">
            <v>62667.3</v>
          </cell>
          <cell r="E386">
            <v>76387.13</v>
          </cell>
          <cell r="F386">
            <v>76387.13</v>
          </cell>
          <cell r="G386">
            <v>4685.4799999999996</v>
          </cell>
          <cell r="H386">
            <v>4383.1899999999996</v>
          </cell>
          <cell r="I386">
            <v>4529.87</v>
          </cell>
          <cell r="J386">
            <v>4571.04</v>
          </cell>
          <cell r="K386">
            <v>4845.03</v>
          </cell>
          <cell r="L386">
            <v>4608.49</v>
          </cell>
          <cell r="M386">
            <v>4748.57</v>
          </cell>
          <cell r="N386">
            <v>3413.04</v>
          </cell>
          <cell r="O386">
            <v>5221.07</v>
          </cell>
        </row>
        <row r="387">
          <cell r="A387" t="str">
            <v>GP15</v>
          </cell>
          <cell r="B387" t="str">
            <v>UNIFORMES</v>
          </cell>
          <cell r="C387">
            <v>52467.59</v>
          </cell>
          <cell r="D387">
            <v>52224.53</v>
          </cell>
          <cell r="E387">
            <v>47472.670000000006</v>
          </cell>
          <cell r="F387">
            <v>47472.670000000006</v>
          </cell>
          <cell r="G387">
            <v>0</v>
          </cell>
          <cell r="H387">
            <v>16679</v>
          </cell>
          <cell r="I387">
            <v>6968.66</v>
          </cell>
          <cell r="J387">
            <v>0</v>
          </cell>
          <cell r="K387">
            <v>0</v>
          </cell>
          <cell r="L387">
            <v>0</v>
          </cell>
          <cell r="M387">
            <v>11416.32</v>
          </cell>
          <cell r="N387">
            <v>0</v>
          </cell>
          <cell r="O387">
            <v>0</v>
          </cell>
        </row>
        <row r="388">
          <cell r="A388" t="str">
            <v>GP16</v>
          </cell>
          <cell r="B388" t="str">
            <v>FIESTAS NAVIDENAS</v>
          </cell>
          <cell r="C388">
            <v>34078.720000000001</v>
          </cell>
          <cell r="D388">
            <v>4636.66</v>
          </cell>
          <cell r="E388">
            <v>30610.629999999997</v>
          </cell>
          <cell r="F388">
            <v>30610.629999999997</v>
          </cell>
          <cell r="G388">
            <v>0</v>
          </cell>
          <cell r="H388">
            <v>1583.95</v>
          </cell>
          <cell r="I388">
            <v>1155.8</v>
          </cell>
          <cell r="J388">
            <v>0</v>
          </cell>
          <cell r="K388">
            <v>16.989999999999998</v>
          </cell>
          <cell r="L388">
            <v>16.989999999999998</v>
          </cell>
          <cell r="M388">
            <v>0</v>
          </cell>
          <cell r="N388">
            <v>942.62</v>
          </cell>
          <cell r="O388">
            <v>183.91</v>
          </cell>
        </row>
        <row r="389">
          <cell r="A389" t="str">
            <v>GP17</v>
          </cell>
          <cell r="B389" t="str">
            <v>ARTICULOS DE CONSUMO E HIGIENE PARA EL PERSONAL</v>
          </cell>
          <cell r="C389">
            <v>64893.08</v>
          </cell>
          <cell r="D389">
            <v>53921.22</v>
          </cell>
          <cell r="E389">
            <v>58258.29</v>
          </cell>
          <cell r="F389">
            <v>58258.29</v>
          </cell>
          <cell r="G389">
            <v>4620.0200000000004</v>
          </cell>
          <cell r="H389">
            <v>5088.21</v>
          </cell>
          <cell r="I389">
            <v>11991.17</v>
          </cell>
          <cell r="J389">
            <v>5359.54</v>
          </cell>
          <cell r="K389">
            <v>2882.65</v>
          </cell>
          <cell r="L389">
            <v>2837.41</v>
          </cell>
          <cell r="M389">
            <v>2599.89</v>
          </cell>
          <cell r="N389">
            <v>7424.12</v>
          </cell>
          <cell r="O389">
            <v>2991.19</v>
          </cell>
        </row>
        <row r="390">
          <cell r="A390" t="str">
            <v>GP18</v>
          </cell>
          <cell r="B390" t="str">
            <v>EVENTOS DEPORTIVOS</v>
          </cell>
          <cell r="C390">
            <v>12999.99</v>
          </cell>
          <cell r="D390">
            <v>8341</v>
          </cell>
          <cell r="E390">
            <v>20880.73</v>
          </cell>
          <cell r="F390">
            <v>20880.73</v>
          </cell>
          <cell r="G390">
            <v>566.61</v>
          </cell>
          <cell r="H390">
            <v>713.16</v>
          </cell>
          <cell r="I390">
            <v>552.04</v>
          </cell>
          <cell r="J390">
            <v>0</v>
          </cell>
          <cell r="K390">
            <v>-0.01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 t="str">
            <v>GP19</v>
          </cell>
          <cell r="B391" t="str">
            <v>BONIFICACIONES POR GESTION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 t="str">
            <v>GP20</v>
          </cell>
          <cell r="B392" t="str">
            <v>PRESTACIONES A EJECUTIVOS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6487.63</v>
          </cell>
          <cell r="H392">
            <v>6096.37</v>
          </cell>
          <cell r="I392">
            <v>112452.71</v>
          </cell>
          <cell r="J392">
            <v>4811.78</v>
          </cell>
          <cell r="K392">
            <v>4811.78</v>
          </cell>
          <cell r="L392">
            <v>4811.78</v>
          </cell>
          <cell r="M392">
            <v>4811.78</v>
          </cell>
          <cell r="N392">
            <v>7276.44</v>
          </cell>
          <cell r="O392">
            <v>7432.13</v>
          </cell>
        </row>
        <row r="393">
          <cell r="A393" t="str">
            <v>GP21</v>
          </cell>
          <cell r="B393" t="str">
            <v>TRANSPORTE EN EL EXTERIOR</v>
          </cell>
          <cell r="C393">
            <v>3885.21</v>
          </cell>
          <cell r="D393">
            <v>2117.48</v>
          </cell>
          <cell r="E393">
            <v>3025.96</v>
          </cell>
          <cell r="F393">
            <v>3025.96</v>
          </cell>
          <cell r="G393">
            <v>0</v>
          </cell>
          <cell r="H393">
            <v>0</v>
          </cell>
          <cell r="I393">
            <v>68.45</v>
          </cell>
          <cell r="J393">
            <v>57.5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>GP22</v>
          </cell>
          <cell r="B394" t="str">
            <v>TRANSPORTE LOCAL</v>
          </cell>
          <cell r="C394">
            <v>156721.89000000001</v>
          </cell>
          <cell r="D394">
            <v>128000.27</v>
          </cell>
          <cell r="E394">
            <v>137729.49</v>
          </cell>
          <cell r="F394">
            <v>137729.49</v>
          </cell>
          <cell r="G394">
            <v>8864.17</v>
          </cell>
          <cell r="H394">
            <v>10885.41</v>
          </cell>
          <cell r="I394">
            <v>11702.94</v>
          </cell>
          <cell r="J394">
            <v>9737.24</v>
          </cell>
          <cell r="K394">
            <v>9266.5400000000009</v>
          </cell>
          <cell r="L394">
            <v>10282.39</v>
          </cell>
          <cell r="M394">
            <v>7439.39</v>
          </cell>
          <cell r="N394">
            <v>11275.19</v>
          </cell>
          <cell r="O394">
            <v>9974.5400000000009</v>
          </cell>
        </row>
        <row r="395">
          <cell r="A395" t="str">
            <v>GP23</v>
          </cell>
          <cell r="B395" t="str">
            <v>SUMINISTROS DE ANTEOJOS</v>
          </cell>
          <cell r="C395">
            <v>29997.97</v>
          </cell>
          <cell r="D395">
            <v>21359.13</v>
          </cell>
          <cell r="E395">
            <v>36562.289999999994</v>
          </cell>
          <cell r="F395">
            <v>36562.289999999994</v>
          </cell>
          <cell r="G395">
            <v>475.59</v>
          </cell>
          <cell r="H395">
            <v>2689.62</v>
          </cell>
          <cell r="I395">
            <v>3042.38</v>
          </cell>
          <cell r="J395">
            <v>0</v>
          </cell>
          <cell r="K395">
            <v>525.84</v>
          </cell>
          <cell r="L395">
            <v>561.30999999999995</v>
          </cell>
          <cell r="M395">
            <v>1005.08</v>
          </cell>
          <cell r="N395">
            <v>1687.94</v>
          </cell>
          <cell r="O395">
            <v>1900</v>
          </cell>
        </row>
        <row r="396">
          <cell r="A396" t="str">
            <v>GP24</v>
          </cell>
          <cell r="B396" t="str">
            <v>CUOTAS PATRONALES SISTEMA SALUD E INSAFORP</v>
          </cell>
          <cell r="C396">
            <v>286819.78000000003</v>
          </cell>
          <cell r="D396">
            <v>238359.58</v>
          </cell>
          <cell r="E396">
            <v>232734.78</v>
          </cell>
          <cell r="F396">
            <v>232734.78</v>
          </cell>
          <cell r="G396">
            <v>26281.65</v>
          </cell>
          <cell r="H396">
            <v>26449.81</v>
          </cell>
          <cell r="I396">
            <v>26269.78</v>
          </cell>
          <cell r="J396">
            <v>26401.29</v>
          </cell>
          <cell r="K396">
            <v>26323.599999999999</v>
          </cell>
          <cell r="L396">
            <v>26426.06</v>
          </cell>
          <cell r="M396">
            <v>26397.79</v>
          </cell>
          <cell r="N396">
            <v>26326.19</v>
          </cell>
          <cell r="O396">
            <v>26425.439999999999</v>
          </cell>
        </row>
        <row r="397">
          <cell r="A397" t="str">
            <v>GP25</v>
          </cell>
          <cell r="B397" t="str">
            <v>GASTOS MEDICOS POR ACCIDENTE DE LOS EMPLEADOS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 t="str">
            <v>GP26</v>
          </cell>
          <cell r="B398" t="str">
            <v>BENEFICIO DE CANASTA BASICA</v>
          </cell>
          <cell r="C398">
            <v>183998.33</v>
          </cell>
          <cell r="D398">
            <v>153948.32999999999</v>
          </cell>
          <cell r="E398">
            <v>187913.33</v>
          </cell>
          <cell r="F398">
            <v>187913.33</v>
          </cell>
          <cell r="G398">
            <v>22073.33</v>
          </cell>
          <cell r="H398">
            <v>22017.34</v>
          </cell>
          <cell r="I398">
            <v>22120</v>
          </cell>
          <cell r="J398">
            <v>22061.67</v>
          </cell>
          <cell r="K398">
            <v>22050</v>
          </cell>
          <cell r="L398">
            <v>22255.33</v>
          </cell>
          <cell r="M398">
            <v>22260</v>
          </cell>
          <cell r="N398">
            <v>22253</v>
          </cell>
          <cell r="O398">
            <v>22260</v>
          </cell>
        </row>
        <row r="399">
          <cell r="A399" t="str">
            <v>GP27</v>
          </cell>
          <cell r="B399" t="str">
            <v>SUBSIDIO EDUCATIVO</v>
          </cell>
          <cell r="C399">
            <v>103595.77</v>
          </cell>
          <cell r="D399">
            <v>93989.94</v>
          </cell>
          <cell r="E399">
            <v>105441.76</v>
          </cell>
          <cell r="F399">
            <v>105441.76</v>
          </cell>
          <cell r="G399">
            <v>29865.040000000001</v>
          </cell>
          <cell r="H399">
            <v>30833.13</v>
          </cell>
          <cell r="I399">
            <v>14238.18</v>
          </cell>
          <cell r="J399">
            <v>2781.62</v>
          </cell>
          <cell r="K399">
            <v>1837.33</v>
          </cell>
          <cell r="L399">
            <v>3522.93</v>
          </cell>
          <cell r="M399">
            <v>4770.83</v>
          </cell>
          <cell r="N399">
            <v>6107.71</v>
          </cell>
          <cell r="O399">
            <v>4672.6099999999997</v>
          </cell>
        </row>
        <row r="400">
          <cell r="A400" t="str">
            <v>GP28</v>
          </cell>
          <cell r="B400" t="str">
            <v>TRANSPORTE POR KILOMETRAJE</v>
          </cell>
          <cell r="C400">
            <v>3225.61</v>
          </cell>
          <cell r="D400">
            <v>2168.7199999999998</v>
          </cell>
          <cell r="E400">
            <v>2874.2599999999998</v>
          </cell>
          <cell r="F400">
            <v>2874.2599999999998</v>
          </cell>
          <cell r="G400">
            <v>0</v>
          </cell>
          <cell r="H400">
            <v>72.87</v>
          </cell>
          <cell r="I400">
            <v>209.33</v>
          </cell>
          <cell r="J400">
            <v>25.6</v>
          </cell>
          <cell r="K400">
            <v>64</v>
          </cell>
          <cell r="L400">
            <v>12.8</v>
          </cell>
          <cell r="M400">
            <v>102.4</v>
          </cell>
          <cell r="N400">
            <v>117.76</v>
          </cell>
          <cell r="O400">
            <v>148.66</v>
          </cell>
        </row>
        <row r="401">
          <cell r="A401" t="str">
            <v>GP29</v>
          </cell>
          <cell r="B401" t="str">
            <v>SEGURO MEDICO HOSPITALARIO</v>
          </cell>
          <cell r="C401">
            <v>317797.36</v>
          </cell>
          <cell r="D401">
            <v>264834.28999999998</v>
          </cell>
          <cell r="E401">
            <v>305866.19</v>
          </cell>
          <cell r="F401">
            <v>305866.19</v>
          </cell>
          <cell r="G401">
            <v>30714.55</v>
          </cell>
          <cell r="H401">
            <v>28732.95</v>
          </cell>
          <cell r="I401">
            <v>28296.29</v>
          </cell>
          <cell r="J401">
            <v>29419.61</v>
          </cell>
          <cell r="K401">
            <v>30859.29</v>
          </cell>
          <cell r="L401">
            <v>29143.58</v>
          </cell>
          <cell r="M401">
            <v>30032.5</v>
          </cell>
          <cell r="N401">
            <v>21177.37</v>
          </cell>
          <cell r="O401">
            <v>32770.74</v>
          </cell>
        </row>
        <row r="402">
          <cell r="A402" t="str">
            <v>GP30</v>
          </cell>
          <cell r="B402" t="str">
            <v>PRESTACION POR JUBILACION DE EMPLEADOS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 t="str">
            <v>GP31</v>
          </cell>
          <cell r="B403" t="str">
            <v>OTRAS PRESTACIONES AL PERSONAL</v>
          </cell>
          <cell r="C403">
            <v>10977.76</v>
          </cell>
          <cell r="D403">
            <v>740.42</v>
          </cell>
          <cell r="E403">
            <v>11770</v>
          </cell>
          <cell r="F403">
            <v>11770</v>
          </cell>
          <cell r="G403">
            <v>0</v>
          </cell>
          <cell r="H403">
            <v>798.05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 t="str">
            <v>GP32</v>
          </cell>
          <cell r="B404" t="str">
            <v>BONIFICACION A RECEPTORES DE EFECTIVO</v>
          </cell>
          <cell r="C404">
            <v>1360</v>
          </cell>
          <cell r="D404">
            <v>1360</v>
          </cell>
          <cell r="E404">
            <v>1011.32</v>
          </cell>
          <cell r="F404">
            <v>1011.32</v>
          </cell>
          <cell r="G404">
            <v>480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320</v>
          </cell>
          <cell r="O404">
            <v>40</v>
          </cell>
        </row>
        <row r="405">
          <cell r="A405" t="str">
            <v>GP33</v>
          </cell>
          <cell r="B405" t="str">
            <v>VIATICOS DE ALIMENTACION EN EL EXTERIOR</v>
          </cell>
          <cell r="C405">
            <v>7563.66</v>
          </cell>
          <cell r="D405">
            <v>5495.98</v>
          </cell>
          <cell r="E405">
            <v>4618.66</v>
          </cell>
          <cell r="F405">
            <v>4618.66</v>
          </cell>
          <cell r="G405">
            <v>0</v>
          </cell>
          <cell r="H405">
            <v>0</v>
          </cell>
          <cell r="I405">
            <v>89.75</v>
          </cell>
          <cell r="J405">
            <v>115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 t="str">
            <v>GP34</v>
          </cell>
          <cell r="B406" t="str">
            <v>ALOJAMIENTO EN EL EXTERIOR</v>
          </cell>
          <cell r="C406">
            <v>24493.19</v>
          </cell>
          <cell r="D406">
            <v>14429.26</v>
          </cell>
          <cell r="E406">
            <v>26986.57</v>
          </cell>
          <cell r="F406">
            <v>26986.57</v>
          </cell>
          <cell r="G406">
            <v>0</v>
          </cell>
          <cell r="H406">
            <v>0</v>
          </cell>
          <cell r="I406">
            <v>277.02</v>
          </cell>
          <cell r="J406">
            <v>224.89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 t="str">
            <v>GP35</v>
          </cell>
          <cell r="B407" t="str">
            <v>CUOTAS PATRONALES SISTEMA PREVISIONAL</v>
          </cell>
          <cell r="C407">
            <v>538039.1</v>
          </cell>
          <cell r="D407">
            <v>436362.57</v>
          </cell>
          <cell r="E407">
            <v>614130.86</v>
          </cell>
          <cell r="F407">
            <v>614130.86</v>
          </cell>
          <cell r="G407">
            <v>55476.34</v>
          </cell>
          <cell r="H407">
            <v>53110.97</v>
          </cell>
          <cell r="I407">
            <v>53521.41</v>
          </cell>
          <cell r="J407">
            <v>53634.8</v>
          </cell>
          <cell r="K407">
            <v>52913.16</v>
          </cell>
          <cell r="L407">
            <v>51672.15</v>
          </cell>
          <cell r="M407">
            <v>54741.8</v>
          </cell>
          <cell r="N407">
            <v>56371.29</v>
          </cell>
          <cell r="O407">
            <v>54620.85</v>
          </cell>
        </row>
        <row r="408">
          <cell r="A408" t="str">
            <v>GP36</v>
          </cell>
          <cell r="B408" t="str">
            <v>BENEFICIO POR TASA DE INTERESDE PRESTAMOS</v>
          </cell>
          <cell r="C408">
            <v>0</v>
          </cell>
          <cell r="D408">
            <v>0</v>
          </cell>
          <cell r="E408">
            <v>4903.5999999999985</v>
          </cell>
          <cell r="F408">
            <v>4903.5999999999985</v>
          </cell>
          <cell r="G408">
            <v>189.22</v>
          </cell>
          <cell r="H408">
            <v>189.22</v>
          </cell>
          <cell r="I408">
            <v>189.22</v>
          </cell>
          <cell r="J408">
            <v>189.22</v>
          </cell>
          <cell r="K408">
            <v>190.31</v>
          </cell>
          <cell r="L408">
            <v>189.22</v>
          </cell>
          <cell r="M408">
            <v>189.22</v>
          </cell>
          <cell r="N408">
            <v>189.22</v>
          </cell>
          <cell r="O408">
            <v>182.48</v>
          </cell>
        </row>
        <row r="409">
          <cell r="A409" t="str">
            <v>GQ00</v>
          </cell>
          <cell r="B409" t="str">
            <v>GASTOS DE PERSONAL SUBCONTRATADO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 t="str">
            <v>GQ01</v>
          </cell>
          <cell r="B410" t="str">
            <v>SERVICIOS DE CONTRATISTAS TECNICOS FIJOS</v>
          </cell>
          <cell r="C410">
            <v>385463</v>
          </cell>
          <cell r="D410">
            <v>326572.08</v>
          </cell>
          <cell r="E410">
            <v>300866.99</v>
          </cell>
          <cell r="F410">
            <v>300866.99</v>
          </cell>
          <cell r="G410">
            <v>21803.05</v>
          </cell>
          <cell r="H410">
            <v>22105.95</v>
          </cell>
          <cell r="I410">
            <v>24815.61</v>
          </cell>
          <cell r="J410">
            <v>25083.3</v>
          </cell>
          <cell r="K410">
            <v>26242.61</v>
          </cell>
          <cell r="L410">
            <v>33027.269999999997</v>
          </cell>
          <cell r="M410">
            <v>35744.269999999997</v>
          </cell>
          <cell r="N410">
            <v>36982.06</v>
          </cell>
          <cell r="O410">
            <v>39014.07</v>
          </cell>
        </row>
        <row r="411">
          <cell r="A411" t="str">
            <v>GQ02</v>
          </cell>
          <cell r="B411" t="str">
            <v>SERVICIOS DE CONTRATISTAS ADMINISTRAVOS FIJOS</v>
          </cell>
          <cell r="C411">
            <v>1100242.19</v>
          </cell>
          <cell r="D411">
            <v>908850.65</v>
          </cell>
          <cell r="E411">
            <v>784367.80999999982</v>
          </cell>
          <cell r="F411">
            <v>784367.80999999982</v>
          </cell>
          <cell r="G411">
            <v>70223.570000000007</v>
          </cell>
          <cell r="H411">
            <v>70173.14</v>
          </cell>
          <cell r="I411">
            <v>68771.399999999994</v>
          </cell>
          <cell r="J411">
            <v>65158.31</v>
          </cell>
          <cell r="K411">
            <v>67678.559999999998</v>
          </cell>
          <cell r="L411">
            <v>67527.98</v>
          </cell>
          <cell r="M411">
            <v>67421.86</v>
          </cell>
          <cell r="N411">
            <v>66688.39</v>
          </cell>
          <cell r="O411">
            <v>69292.05</v>
          </cell>
        </row>
        <row r="412">
          <cell r="A412" t="str">
            <v>GQ03</v>
          </cell>
          <cell r="B412" t="str">
            <v>TRANSP. Y ALIM. PERSONAL SUBCONTRATADO</v>
          </cell>
          <cell r="C412">
            <v>46501.46</v>
          </cell>
          <cell r="D412">
            <v>38626.22</v>
          </cell>
          <cell r="E412">
            <v>37198.89</v>
          </cell>
          <cell r="F412">
            <v>37198.89</v>
          </cell>
          <cell r="G412">
            <v>2711.74</v>
          </cell>
          <cell r="H412">
            <v>2691.39</v>
          </cell>
          <cell r="I412">
            <v>2473.59</v>
          </cell>
          <cell r="J412">
            <v>2103.86</v>
          </cell>
          <cell r="K412">
            <v>1614.65</v>
          </cell>
          <cell r="L412">
            <v>2392.2199999999998</v>
          </cell>
          <cell r="M412">
            <v>3444.59</v>
          </cell>
          <cell r="N412">
            <v>3542.86</v>
          </cell>
          <cell r="O412">
            <v>2833.44</v>
          </cell>
        </row>
        <row r="413">
          <cell r="A413" t="str">
            <v>GQ04</v>
          </cell>
          <cell r="B413" t="str">
            <v>SERVICIOS DE CONTRATISTAS ADMINISTRATIVOS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 t="str">
            <v>GS00</v>
          </cell>
          <cell r="B414" t="str">
            <v>GASTOS POR SERVICIOS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>GS01</v>
          </cell>
          <cell r="B415" t="str">
            <v>AGUA</v>
          </cell>
          <cell r="C415">
            <v>76231.899999999994</v>
          </cell>
          <cell r="D415">
            <v>62539.69</v>
          </cell>
          <cell r="E415">
            <v>88481.180000000008</v>
          </cell>
          <cell r="F415">
            <v>88481.180000000008</v>
          </cell>
          <cell r="G415">
            <v>9652.14</v>
          </cell>
          <cell r="H415">
            <v>9837.59</v>
          </cell>
          <cell r="I415">
            <v>12010.82</v>
          </cell>
          <cell r="J415">
            <v>8050</v>
          </cell>
          <cell r="K415">
            <v>6143.59</v>
          </cell>
          <cell r="L415">
            <v>10243.14</v>
          </cell>
          <cell r="M415">
            <v>8881.34</v>
          </cell>
          <cell r="N415">
            <v>9168.26</v>
          </cell>
          <cell r="O415">
            <v>8862.59</v>
          </cell>
        </row>
        <row r="416">
          <cell r="A416" t="str">
            <v>GS02</v>
          </cell>
          <cell r="B416" t="str">
            <v>ENERGIA ELECTRICA</v>
          </cell>
          <cell r="C416">
            <v>306686.52</v>
          </cell>
          <cell r="D416">
            <v>257065.45</v>
          </cell>
          <cell r="E416">
            <v>325457.26</v>
          </cell>
          <cell r="F416">
            <v>325457.26</v>
          </cell>
          <cell r="G416">
            <v>23557.77</v>
          </cell>
          <cell r="H416">
            <v>22671.69</v>
          </cell>
          <cell r="I416">
            <v>24205.87</v>
          </cell>
          <cell r="J416">
            <v>21690.39</v>
          </cell>
          <cell r="K416">
            <v>20417.16</v>
          </cell>
          <cell r="L416">
            <v>20384.740000000002</v>
          </cell>
          <cell r="M416">
            <v>19828.400000000001</v>
          </cell>
          <cell r="N416">
            <v>16591.95</v>
          </cell>
          <cell r="O416">
            <v>17215.490000000002</v>
          </cell>
        </row>
        <row r="417">
          <cell r="A417" t="str">
            <v>GS03</v>
          </cell>
          <cell r="B417" t="str">
            <v>TELEFONIA FIJA</v>
          </cell>
          <cell r="C417">
            <v>23472.75</v>
          </cell>
          <cell r="D417">
            <v>19380.240000000002</v>
          </cell>
          <cell r="E417">
            <v>20372.699999999997</v>
          </cell>
          <cell r="F417">
            <v>20372.699999999997</v>
          </cell>
          <cell r="G417">
            <v>874.05</v>
          </cell>
          <cell r="H417">
            <v>848.2</v>
          </cell>
          <cell r="I417">
            <v>1014.38</v>
          </cell>
          <cell r="J417">
            <v>944.09</v>
          </cell>
          <cell r="K417">
            <v>332.64</v>
          </cell>
          <cell r="L417">
            <v>1007.96</v>
          </cell>
          <cell r="M417">
            <v>1156.8800000000001</v>
          </cell>
          <cell r="N417">
            <v>806</v>
          </cell>
          <cell r="O417">
            <v>842</v>
          </cell>
        </row>
        <row r="418">
          <cell r="A418" t="str">
            <v>GS04</v>
          </cell>
          <cell r="B418" t="str">
            <v>ARRENDAMIENTO DE LOCALES</v>
          </cell>
          <cell r="C418">
            <v>259263.16</v>
          </cell>
          <cell r="D418">
            <v>210515.66</v>
          </cell>
          <cell r="E418">
            <v>328831.46999999997</v>
          </cell>
          <cell r="F418">
            <v>328831.46999999997</v>
          </cell>
          <cell r="G418">
            <v>2479.58</v>
          </cell>
          <cell r="H418">
            <v>6303.6</v>
          </cell>
          <cell r="I418">
            <v>5870.31</v>
          </cell>
          <cell r="J418">
            <v>2041.46</v>
          </cell>
          <cell r="K418">
            <v>2792.87</v>
          </cell>
          <cell r="L418">
            <v>2769.06</v>
          </cell>
          <cell r="M418">
            <v>580.88</v>
          </cell>
          <cell r="N418">
            <v>3446.33</v>
          </cell>
          <cell r="O418">
            <v>5888.05</v>
          </cell>
        </row>
        <row r="419">
          <cell r="A419" t="str">
            <v>GS05</v>
          </cell>
          <cell r="B419" t="str">
            <v>SISTEMA COMUNICACION INFORMATICA</v>
          </cell>
          <cell r="C419">
            <v>221395.4</v>
          </cell>
          <cell r="D419">
            <v>184859.63</v>
          </cell>
          <cell r="E419">
            <v>187110.43999999997</v>
          </cell>
          <cell r="F419">
            <v>187110.43999999997</v>
          </cell>
          <cell r="G419">
            <v>18415</v>
          </cell>
          <cell r="H419">
            <v>13942.68</v>
          </cell>
          <cell r="I419">
            <v>16740.580000000002</v>
          </cell>
          <cell r="J419">
            <v>20444.400000000001</v>
          </cell>
          <cell r="K419">
            <v>21380.7</v>
          </cell>
          <cell r="L419">
            <v>17166.88</v>
          </cell>
          <cell r="M419">
            <v>21027.88</v>
          </cell>
          <cell r="N419">
            <v>21056.720000000001</v>
          </cell>
          <cell r="O419">
            <v>21392.58</v>
          </cell>
        </row>
        <row r="420">
          <cell r="A420" t="str">
            <v>GS06</v>
          </cell>
          <cell r="B420" t="str">
            <v>SEGURO DE BIENES MUEBLES E INMUEBLES</v>
          </cell>
          <cell r="C420">
            <v>187086.56</v>
          </cell>
          <cell r="D420">
            <v>154926.87</v>
          </cell>
          <cell r="E420">
            <v>186870.93999999997</v>
          </cell>
          <cell r="F420">
            <v>186870.93999999997</v>
          </cell>
          <cell r="G420">
            <v>17854.740000000002</v>
          </cell>
          <cell r="H420">
            <v>16702.82</v>
          </cell>
          <cell r="I420">
            <v>17854.73</v>
          </cell>
          <cell r="J420">
            <v>17278.79</v>
          </cell>
          <cell r="K420">
            <v>17854.740000000002</v>
          </cell>
          <cell r="L420">
            <v>17278.78</v>
          </cell>
          <cell r="M420">
            <v>17327.650000000001</v>
          </cell>
          <cell r="N420">
            <v>17903.66</v>
          </cell>
          <cell r="O420">
            <v>21519.56</v>
          </cell>
        </row>
        <row r="421">
          <cell r="A421" t="str">
            <v>GS07</v>
          </cell>
          <cell r="B421" t="str">
            <v>ARRENDAMIENTO DE MOBILIARIO Y EQUIPOS</v>
          </cell>
          <cell r="C421">
            <v>233359.24</v>
          </cell>
          <cell r="D421">
            <v>203250.54</v>
          </cell>
          <cell r="E421">
            <v>154027.87</v>
          </cell>
          <cell r="F421">
            <v>154027.87</v>
          </cell>
          <cell r="G421">
            <v>3455.74</v>
          </cell>
          <cell r="H421">
            <v>-2653.71</v>
          </cell>
          <cell r="I421">
            <v>-802.03</v>
          </cell>
          <cell r="J421">
            <v>0</v>
          </cell>
          <cell r="K421">
            <v>0</v>
          </cell>
          <cell r="L421">
            <v>2930</v>
          </cell>
          <cell r="M421">
            <v>0</v>
          </cell>
          <cell r="N421">
            <v>630</v>
          </cell>
          <cell r="O421">
            <v>1150</v>
          </cell>
        </row>
        <row r="422">
          <cell r="A422" t="str">
            <v>GS08</v>
          </cell>
          <cell r="B422" t="str">
            <v>ARRENDAMIENTO DE SALAS PARA REUNIONES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 t="str">
            <v>GS09</v>
          </cell>
          <cell r="B423" t="str">
            <v>ARRENDAMIENTO DE PEAJES PASO DE LINEAS</v>
          </cell>
          <cell r="C423">
            <v>54332.13</v>
          </cell>
          <cell r="D423">
            <v>31209.55</v>
          </cell>
          <cell r="E423">
            <v>50498.599999999991</v>
          </cell>
          <cell r="F423">
            <v>50498.599999999991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 t="str">
            <v>GS10</v>
          </cell>
          <cell r="B424" t="str">
            <v>SEGURO SOBRE BIENES EN TRANSITO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 t="str">
            <v>GS11</v>
          </cell>
          <cell r="B425" t="str">
            <v>SEGURO DE VEHICULOS EN GENERAL</v>
          </cell>
          <cell r="C425">
            <v>60575.63</v>
          </cell>
          <cell r="D425">
            <v>49963.360000000001</v>
          </cell>
          <cell r="E425">
            <v>63370.779999999992</v>
          </cell>
          <cell r="F425">
            <v>63370.779999999992</v>
          </cell>
          <cell r="G425">
            <v>4844.57</v>
          </cell>
          <cell r="H425">
            <v>4532.01</v>
          </cell>
          <cell r="I425">
            <v>4844.5600000000004</v>
          </cell>
          <cell r="J425">
            <v>4688.29</v>
          </cell>
          <cell r="K425">
            <v>4844.57</v>
          </cell>
          <cell r="L425">
            <v>4701.1400000000003</v>
          </cell>
          <cell r="M425">
            <v>4857.84</v>
          </cell>
          <cell r="N425">
            <v>4857.84</v>
          </cell>
          <cell r="O425">
            <v>1916.8</v>
          </cell>
        </row>
        <row r="426">
          <cell r="A426" t="str">
            <v>GS12</v>
          </cell>
          <cell r="B426" t="str">
            <v>SEGURO POR DAÑOS A TERCEROS</v>
          </cell>
          <cell r="C426">
            <v>118645.69</v>
          </cell>
          <cell r="D426">
            <v>98740.29</v>
          </cell>
          <cell r="E426">
            <v>116041.73000000001</v>
          </cell>
          <cell r="F426">
            <v>116041.73000000001</v>
          </cell>
          <cell r="G426">
            <v>10405.94</v>
          </cell>
          <cell r="H426">
            <v>9734.59</v>
          </cell>
          <cell r="I426">
            <v>10381.43</v>
          </cell>
          <cell r="J426">
            <v>9334.7800000000007</v>
          </cell>
          <cell r="K426">
            <v>11685.78</v>
          </cell>
          <cell r="L426">
            <v>10068.34</v>
          </cell>
          <cell r="M426">
            <v>12517.68</v>
          </cell>
          <cell r="N426">
            <v>10726.36</v>
          </cell>
          <cell r="O426">
            <v>3205.78</v>
          </cell>
        </row>
        <row r="427">
          <cell r="A427" t="str">
            <v>GS13</v>
          </cell>
          <cell r="B427" t="str">
            <v>IMPRESIÓN DE RECIBOS</v>
          </cell>
          <cell r="C427">
            <v>146926.79999999999</v>
          </cell>
          <cell r="D427">
            <v>111789.9</v>
          </cell>
          <cell r="E427">
            <v>138932.48000000001</v>
          </cell>
          <cell r="F427">
            <v>138932.48000000001</v>
          </cell>
          <cell r="G427">
            <v>11937.97</v>
          </cell>
          <cell r="H427">
            <v>11967</v>
          </cell>
          <cell r="I427">
            <v>11992.56</v>
          </cell>
          <cell r="J427">
            <v>11885.5</v>
          </cell>
          <cell r="K427">
            <v>12175.7</v>
          </cell>
          <cell r="L427">
            <v>11981.91</v>
          </cell>
          <cell r="M427">
            <v>11990.81</v>
          </cell>
          <cell r="N427">
            <v>12326.7</v>
          </cell>
          <cell r="O427">
            <v>12080.97</v>
          </cell>
        </row>
        <row r="428">
          <cell r="A428" t="str">
            <v>GS14</v>
          </cell>
          <cell r="B428" t="str">
            <v>FLETES Y TRANSPORTES</v>
          </cell>
          <cell r="C428">
            <v>1035.73</v>
          </cell>
          <cell r="D428">
            <v>912.4</v>
          </cell>
          <cell r="E428">
            <v>3423.47</v>
          </cell>
          <cell r="F428">
            <v>3423.47</v>
          </cell>
          <cell r="G428">
            <v>120</v>
          </cell>
          <cell r="H428">
            <v>0</v>
          </cell>
          <cell r="I428">
            <v>863.46</v>
          </cell>
          <cell r="J428">
            <v>45</v>
          </cell>
          <cell r="K428">
            <v>82.93</v>
          </cell>
          <cell r="L428">
            <v>193</v>
          </cell>
          <cell r="M428">
            <v>179</v>
          </cell>
          <cell r="N428">
            <v>274.66000000000003</v>
          </cell>
          <cell r="O428">
            <v>438.55</v>
          </cell>
        </row>
        <row r="429">
          <cell r="A429" t="str">
            <v>GS15</v>
          </cell>
          <cell r="B429" t="str">
            <v>COMUNICACION POR RADIO Y SATELITE</v>
          </cell>
          <cell r="C429">
            <v>62131.96</v>
          </cell>
          <cell r="D429">
            <v>51171.82</v>
          </cell>
          <cell r="E429">
            <v>61647.25</v>
          </cell>
          <cell r="F429">
            <v>61647.25</v>
          </cell>
          <cell r="G429">
            <v>4660</v>
          </cell>
          <cell r="H429">
            <v>3935.84</v>
          </cell>
          <cell r="I429">
            <v>4660</v>
          </cell>
          <cell r="J429">
            <v>4660</v>
          </cell>
          <cell r="K429">
            <v>4660</v>
          </cell>
          <cell r="L429">
            <v>4800.7</v>
          </cell>
          <cell r="M429">
            <v>3516</v>
          </cell>
          <cell r="N429">
            <v>7708</v>
          </cell>
          <cell r="O429">
            <v>4957</v>
          </cell>
        </row>
        <row r="430">
          <cell r="A430" t="str">
            <v>GS16</v>
          </cell>
          <cell r="B430" t="str">
            <v>ARRENDAMIENTO DE BAHIAS</v>
          </cell>
          <cell r="C430">
            <v>815692.84</v>
          </cell>
          <cell r="D430">
            <v>680258.04</v>
          </cell>
          <cell r="E430">
            <v>821965.82000000007</v>
          </cell>
          <cell r="F430">
            <v>821965.82000000007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 t="str">
            <v>GS17</v>
          </cell>
          <cell r="B431" t="str">
            <v>TELEFONIA MOVIL</v>
          </cell>
          <cell r="C431">
            <v>65477.33</v>
          </cell>
          <cell r="D431">
            <v>52414.91</v>
          </cell>
          <cell r="E431">
            <v>83206.81</v>
          </cell>
          <cell r="F431">
            <v>83206.81</v>
          </cell>
          <cell r="G431">
            <v>8616.44</v>
          </cell>
          <cell r="H431">
            <v>8793.56</v>
          </cell>
          <cell r="I431">
            <v>9194.92</v>
          </cell>
          <cell r="J431">
            <v>9692.91</v>
          </cell>
          <cell r="K431">
            <v>9606.76</v>
          </cell>
          <cell r="L431">
            <v>9313.89</v>
          </cell>
          <cell r="M431">
            <v>10033.09</v>
          </cell>
          <cell r="N431">
            <v>10297.07</v>
          </cell>
          <cell r="O431">
            <v>10605.98</v>
          </cell>
        </row>
        <row r="432">
          <cell r="A432" t="str">
            <v>GS18</v>
          </cell>
          <cell r="B432" t="str">
            <v>ALOJAMIENTO DE PLATAFORMA TECNOLÓGICA</v>
          </cell>
          <cell r="C432">
            <v>0</v>
          </cell>
          <cell r="D432">
            <v>0</v>
          </cell>
          <cell r="E432">
            <v>54000</v>
          </cell>
          <cell r="F432">
            <v>54000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 t="str">
            <v>GT00</v>
          </cell>
          <cell r="B433" t="str">
            <v>SERVICIOS DE CONTRATISTAS Y HONORARIOS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 t="str">
            <v>GT01</v>
          </cell>
          <cell r="B434" t="str">
            <v>SERVICIOS DE CONTRATISTAS TECNICOS</v>
          </cell>
          <cell r="C434">
            <v>5067637.58</v>
          </cell>
          <cell r="D434">
            <v>3963723.19</v>
          </cell>
          <cell r="E434">
            <v>4510251.97</v>
          </cell>
          <cell r="F434">
            <v>4510251.97</v>
          </cell>
          <cell r="G434">
            <v>356041.46</v>
          </cell>
          <cell r="H434">
            <v>300709.38</v>
          </cell>
          <cell r="I434">
            <v>321430.77</v>
          </cell>
          <cell r="J434">
            <v>143340.71</v>
          </cell>
          <cell r="K434">
            <v>290469.82</v>
          </cell>
          <cell r="L434">
            <v>224680.92</v>
          </cell>
          <cell r="M434">
            <v>445358.11</v>
          </cell>
          <cell r="N434">
            <v>340400.83</v>
          </cell>
          <cell r="O434">
            <v>537558.34</v>
          </cell>
        </row>
        <row r="435">
          <cell r="A435" t="str">
            <v>GT02</v>
          </cell>
          <cell r="B435" t="str">
            <v>ADMINISTRACION DE ARRENDAMIENTO DE POSTES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 t="str">
            <v>GT03</v>
          </cell>
          <cell r="B436" t="str">
            <v>SERVICIOS DE LIMPIEZA</v>
          </cell>
          <cell r="C436">
            <v>200185.84</v>
          </cell>
          <cell r="D436">
            <v>166287.49</v>
          </cell>
          <cell r="E436">
            <v>193346.52000000002</v>
          </cell>
          <cell r="F436">
            <v>193346.52000000002</v>
          </cell>
          <cell r="G436">
            <v>15632.13</v>
          </cell>
          <cell r="H436">
            <v>16982.09</v>
          </cell>
          <cell r="I436">
            <v>15099.93</v>
          </cell>
          <cell r="J436">
            <v>16510.810000000001</v>
          </cell>
          <cell r="K436">
            <v>15227.84</v>
          </cell>
          <cell r="L436">
            <v>5402.09</v>
          </cell>
          <cell r="M436">
            <v>13042.8</v>
          </cell>
          <cell r="N436">
            <v>2767.68</v>
          </cell>
          <cell r="O436">
            <v>28800.080000000002</v>
          </cell>
        </row>
        <row r="437">
          <cell r="A437" t="str">
            <v>GT04</v>
          </cell>
          <cell r="B437" t="str">
            <v>REPARACION DE VEHICULOS</v>
          </cell>
          <cell r="C437">
            <v>116180.4</v>
          </cell>
          <cell r="D437">
            <v>91407.23</v>
          </cell>
          <cell r="E437">
            <v>107597.93999999999</v>
          </cell>
          <cell r="F437">
            <v>107597.93999999999</v>
          </cell>
          <cell r="G437">
            <v>8980.2800000000007</v>
          </cell>
          <cell r="H437">
            <v>9494.26</v>
          </cell>
          <cell r="I437">
            <v>3457.16</v>
          </cell>
          <cell r="J437">
            <v>9344.09</v>
          </cell>
          <cell r="K437">
            <v>5783.38</v>
          </cell>
          <cell r="L437">
            <v>6832.16</v>
          </cell>
          <cell r="M437">
            <v>8360.34</v>
          </cell>
          <cell r="N437">
            <v>8460.25</v>
          </cell>
          <cell r="O437">
            <v>8497.7900000000009</v>
          </cell>
        </row>
        <row r="438">
          <cell r="A438" t="str">
            <v>GT05</v>
          </cell>
          <cell r="B438" t="str">
            <v>MANTENIMIENTO DE INSTALACIONES Y EDIFICACIONES</v>
          </cell>
          <cell r="C438">
            <v>208864.03</v>
          </cell>
          <cell r="D438">
            <v>110406.13</v>
          </cell>
          <cell r="E438">
            <v>131307.40999999997</v>
          </cell>
          <cell r="F438">
            <v>131307.40999999997</v>
          </cell>
          <cell r="G438">
            <v>6527.75</v>
          </cell>
          <cell r="H438">
            <v>13296.28</v>
          </cell>
          <cell r="I438">
            <v>8390.64</v>
          </cell>
          <cell r="J438">
            <v>2956.16</v>
          </cell>
          <cell r="K438">
            <v>49.8</v>
          </cell>
          <cell r="L438">
            <v>2528.7399999999998</v>
          </cell>
          <cell r="M438">
            <v>12559.16</v>
          </cell>
          <cell r="N438">
            <v>11766.65</v>
          </cell>
          <cell r="O438">
            <v>33464.67</v>
          </cell>
        </row>
        <row r="439">
          <cell r="A439" t="str">
            <v>GT06</v>
          </cell>
          <cell r="B439" t="str">
            <v>MANTTO DE MOBILIARIO Y EQUIPO DE OFICINA</v>
          </cell>
          <cell r="C439">
            <v>46651.11</v>
          </cell>
          <cell r="D439">
            <v>47992.74</v>
          </cell>
          <cell r="E439">
            <v>43606.83</v>
          </cell>
          <cell r="F439">
            <v>43606.83</v>
          </cell>
          <cell r="G439">
            <v>3338.63</v>
          </cell>
          <cell r="H439">
            <v>3387.46</v>
          </cell>
          <cell r="I439">
            <v>7363.54</v>
          </cell>
          <cell r="J439">
            <v>1929.44</v>
          </cell>
          <cell r="K439">
            <v>3900.79</v>
          </cell>
          <cell r="L439">
            <v>3313.24</v>
          </cell>
          <cell r="M439">
            <v>2434.02</v>
          </cell>
          <cell r="N439">
            <v>4310.16</v>
          </cell>
          <cell r="O439">
            <v>5270.38</v>
          </cell>
        </row>
        <row r="440">
          <cell r="A440" t="str">
            <v>GT07</v>
          </cell>
          <cell r="B440" t="str">
            <v>MANTTO DE EQUIPO DE COMUNICACIONES</v>
          </cell>
          <cell r="C440">
            <v>40588.17</v>
          </cell>
          <cell r="D440">
            <v>33799.35</v>
          </cell>
          <cell r="E440">
            <v>20758.14</v>
          </cell>
          <cell r="F440">
            <v>20758.14</v>
          </cell>
          <cell r="G440">
            <v>2401.04</v>
          </cell>
          <cell r="H440">
            <v>1074.74</v>
          </cell>
          <cell r="I440">
            <v>1111.04</v>
          </cell>
          <cell r="J440">
            <v>1433.82</v>
          </cell>
          <cell r="K440">
            <v>1678.76</v>
          </cell>
          <cell r="L440">
            <v>808.1</v>
          </cell>
          <cell r="M440">
            <v>1458.75</v>
          </cell>
          <cell r="N440">
            <v>773.04</v>
          </cell>
          <cell r="O440">
            <v>1453.82</v>
          </cell>
        </row>
        <row r="441">
          <cell r="A441" t="str">
            <v>GT08</v>
          </cell>
          <cell r="B441" t="str">
            <v>SOPORTE Y MANTENIMIENTO DE HARDWARE INFORMATICO</v>
          </cell>
          <cell r="C441">
            <v>326842.3</v>
          </cell>
          <cell r="D441">
            <v>267842.90000000002</v>
          </cell>
          <cell r="E441">
            <v>714200.4</v>
          </cell>
          <cell r="F441">
            <v>714200.4</v>
          </cell>
          <cell r="G441">
            <v>19654.71</v>
          </cell>
          <cell r="H441">
            <v>468.31</v>
          </cell>
          <cell r="I441">
            <v>24257.71</v>
          </cell>
          <cell r="J441">
            <v>25987.56</v>
          </cell>
          <cell r="K441">
            <v>21858.880000000001</v>
          </cell>
          <cell r="L441">
            <v>15527.12</v>
          </cell>
          <cell r="M441">
            <v>24450.78</v>
          </cell>
          <cell r="N441">
            <v>32981.01</v>
          </cell>
          <cell r="O441">
            <v>22858.71</v>
          </cell>
        </row>
        <row r="442">
          <cell r="A442" t="str">
            <v>GT09</v>
          </cell>
          <cell r="B442" t="str">
            <v>MENSAJERIA Y CORRESPONDENCIA</v>
          </cell>
          <cell r="C442">
            <v>64586.82</v>
          </cell>
          <cell r="D442">
            <v>53728.26</v>
          </cell>
          <cell r="E442">
            <v>68714.539999999994</v>
          </cell>
          <cell r="F442">
            <v>68714.539999999994</v>
          </cell>
          <cell r="G442">
            <v>5542.28</v>
          </cell>
          <cell r="H442">
            <v>6246.45</v>
          </cell>
          <cell r="I442">
            <v>6567.12</v>
          </cell>
          <cell r="J442">
            <v>4775.07</v>
          </cell>
          <cell r="K442">
            <v>4549.47</v>
          </cell>
          <cell r="L442">
            <v>5274.96</v>
          </cell>
          <cell r="M442">
            <v>5034.1499999999996</v>
          </cell>
          <cell r="N442">
            <v>5050.7700000000004</v>
          </cell>
          <cell r="O442">
            <v>5014.7</v>
          </cell>
        </row>
        <row r="443">
          <cell r="A443" t="str">
            <v>GT10</v>
          </cell>
          <cell r="B443" t="str">
            <v>SEGURIDAD Y VIGILANCIA</v>
          </cell>
          <cell r="C443">
            <v>457682.65</v>
          </cell>
          <cell r="D443">
            <v>384395.25</v>
          </cell>
          <cell r="E443">
            <v>413401.1</v>
          </cell>
          <cell r="F443">
            <v>413401.1</v>
          </cell>
          <cell r="G443">
            <v>31024.67</v>
          </cell>
          <cell r="H443">
            <v>32130.11</v>
          </cell>
          <cell r="I443">
            <v>31341.95</v>
          </cell>
          <cell r="J443">
            <v>30792.31</v>
          </cell>
          <cell r="K443">
            <v>31827.61</v>
          </cell>
          <cell r="L443">
            <v>31475.200000000001</v>
          </cell>
          <cell r="M443">
            <v>32239.46</v>
          </cell>
          <cell r="N443">
            <v>31472.16</v>
          </cell>
          <cell r="O443">
            <v>32778.54</v>
          </cell>
        </row>
        <row r="444">
          <cell r="A444" t="str">
            <v>GT11</v>
          </cell>
          <cell r="B444" t="str">
            <v>RENOVACION, SOPORTE Y MANTTO DE SOFTWARE INFORMATICO</v>
          </cell>
          <cell r="C444">
            <v>1146830.79</v>
          </cell>
          <cell r="D444">
            <v>915310.09</v>
          </cell>
          <cell r="E444">
            <v>1426219.02</v>
          </cell>
          <cell r="F444">
            <v>1426219.02</v>
          </cell>
          <cell r="G444">
            <v>169362.97</v>
          </cell>
          <cell r="H444">
            <v>173720.35</v>
          </cell>
          <cell r="I444">
            <v>176578.24</v>
          </cell>
          <cell r="J444">
            <v>152592.85</v>
          </cell>
          <cell r="K444">
            <v>136530.82</v>
          </cell>
          <cell r="L444">
            <v>152680.31</v>
          </cell>
          <cell r="M444">
            <v>137433.94</v>
          </cell>
          <cell r="N444">
            <v>251012.99</v>
          </cell>
          <cell r="O444">
            <v>160982.87</v>
          </cell>
        </row>
        <row r="445">
          <cell r="A445" t="str">
            <v>GT12</v>
          </cell>
          <cell r="B445" t="str">
            <v>SERVICIOS DE COLECTURIA</v>
          </cell>
          <cell r="C445">
            <v>630082.14</v>
          </cell>
          <cell r="D445">
            <v>523763.67</v>
          </cell>
          <cell r="E445">
            <v>684434.55</v>
          </cell>
          <cell r="F445">
            <v>684434.55</v>
          </cell>
          <cell r="G445">
            <v>60007.5</v>
          </cell>
          <cell r="H445">
            <v>57075.06</v>
          </cell>
          <cell r="I445">
            <v>60520.86</v>
          </cell>
          <cell r="J445">
            <v>58380.31</v>
          </cell>
          <cell r="K445">
            <v>57145.93</v>
          </cell>
          <cell r="L445">
            <v>58811.51</v>
          </cell>
          <cell r="M445">
            <v>70614.350000000006</v>
          </cell>
          <cell r="N445">
            <v>7090.94</v>
          </cell>
          <cell r="O445">
            <v>111230.15</v>
          </cell>
        </row>
        <row r="446">
          <cell r="A446" t="str">
            <v>GT13</v>
          </cell>
          <cell r="B446" t="str">
            <v>ESTUDIOS DE MERCADEO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 t="str">
            <v>GT14</v>
          </cell>
          <cell r="B447" t="str">
            <v>SERVICIOS DE RECOLECCION</v>
          </cell>
          <cell r="C447">
            <v>88784.28</v>
          </cell>
          <cell r="D447">
            <v>75429.47</v>
          </cell>
          <cell r="E447">
            <v>426616.44</v>
          </cell>
          <cell r="F447">
            <v>426616.44</v>
          </cell>
          <cell r="G447">
            <v>35500</v>
          </cell>
          <cell r="H447">
            <v>35500</v>
          </cell>
          <cell r="I447">
            <v>35500</v>
          </cell>
          <cell r="J447">
            <v>35500</v>
          </cell>
          <cell r="K447">
            <v>35528.160000000003</v>
          </cell>
          <cell r="L447">
            <v>35497.5</v>
          </cell>
          <cell r="M447">
            <v>35500</v>
          </cell>
          <cell r="N447">
            <v>35505.519999999997</v>
          </cell>
          <cell r="O447">
            <v>35500</v>
          </cell>
        </row>
        <row r="448">
          <cell r="A448" t="str">
            <v>GT15</v>
          </cell>
          <cell r="B448" t="str">
            <v>HONORARIOS PROFESIONALES</v>
          </cell>
          <cell r="C448">
            <v>1698265.45</v>
          </cell>
          <cell r="D448">
            <v>1438737.62</v>
          </cell>
          <cell r="E448">
            <v>1387820.3900000001</v>
          </cell>
          <cell r="F448">
            <v>1387820.3900000001</v>
          </cell>
          <cell r="G448">
            <v>75467.95</v>
          </cell>
          <cell r="H448">
            <v>63523.21</v>
          </cell>
          <cell r="I448">
            <v>64492.09</v>
          </cell>
          <cell r="J448">
            <v>68978.89</v>
          </cell>
          <cell r="K448">
            <v>53279.22</v>
          </cell>
          <cell r="L448">
            <v>55733.59</v>
          </cell>
          <cell r="M448">
            <v>53769.69</v>
          </cell>
          <cell r="N448">
            <v>60439.7</v>
          </cell>
          <cell r="O448">
            <v>66479.789999999994</v>
          </cell>
        </row>
        <row r="449">
          <cell r="A449" t="str">
            <v>GT16</v>
          </cell>
          <cell r="B449" t="str">
            <v>ASESORIA ADMINISTRATIVA-CIAS RELACIONADAS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GT17</v>
          </cell>
          <cell r="B450" t="str">
            <v>ASESORIA ADMINISTRATIVA CIA MATRIZ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 t="str">
            <v>GZ00</v>
          </cell>
          <cell r="B451" t="str">
            <v>IMPUESTOS Y RESERVAS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 t="str">
            <v>GZ01</v>
          </cell>
          <cell r="B452" t="str">
            <v>RESERVA LEGAL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 t="str">
            <v>GZ02</v>
          </cell>
          <cell r="B453" t="str">
            <v>IMPUESTO SOBRE LA RENTA</v>
          </cell>
          <cell r="C453">
            <v>2837336.77</v>
          </cell>
          <cell r="D453">
            <v>3463068.32</v>
          </cell>
          <cell r="E453">
            <v>1211942.5599999998</v>
          </cell>
          <cell r="F453">
            <v>1211942.5599999998</v>
          </cell>
          <cell r="G453">
            <v>661760.80000000005</v>
          </cell>
          <cell r="H453">
            <v>380830.89</v>
          </cell>
          <cell r="I453">
            <v>355610.58</v>
          </cell>
          <cell r="J453">
            <v>1129867.8</v>
          </cell>
          <cell r="K453">
            <v>1676213.27</v>
          </cell>
          <cell r="L453">
            <v>1126928.8700000001</v>
          </cell>
          <cell r="M453">
            <v>222800.77</v>
          </cell>
          <cell r="N453">
            <v>-183885.67</v>
          </cell>
          <cell r="O453">
            <v>-258908.37</v>
          </cell>
        </row>
        <row r="454">
          <cell r="A454" t="str">
            <v>GZ03</v>
          </cell>
          <cell r="B454" t="str">
            <v>IMPUESTO DIFERIDO FONDO COMPENSATORIO</v>
          </cell>
          <cell r="C454">
            <v>3006171.79</v>
          </cell>
          <cell r="D454">
            <v>1760689.72</v>
          </cell>
          <cell r="E454">
            <v>5883667.4199999999</v>
          </cell>
          <cell r="F454">
            <v>5883667.4199999999</v>
          </cell>
          <cell r="G454">
            <v>-379304.66</v>
          </cell>
          <cell r="H454">
            <v>-10000.49</v>
          </cell>
          <cell r="I454">
            <v>114292.57</v>
          </cell>
          <cell r="J454">
            <v>-772743</v>
          </cell>
          <cell r="K454">
            <v>-1345393.25</v>
          </cell>
          <cell r="L454">
            <v>-842081.21</v>
          </cell>
          <cell r="M454">
            <v>73300.36</v>
          </cell>
          <cell r="N454">
            <v>536094.85</v>
          </cell>
          <cell r="O454">
            <v>496675.64</v>
          </cell>
        </row>
        <row r="455">
          <cell r="A455" t="str">
            <v>GZ04</v>
          </cell>
          <cell r="B455" t="str">
            <v>IMPUESTO DIFERIDO DETERIORO DE CUENTAS POR COBRAR</v>
          </cell>
          <cell r="C455">
            <v>0</v>
          </cell>
          <cell r="D455">
            <v>0</v>
          </cell>
          <cell r="G455">
            <v>-32293.71</v>
          </cell>
          <cell r="H455">
            <v>-42884.87</v>
          </cell>
          <cell r="I455">
            <v>32092.44</v>
          </cell>
          <cell r="J455">
            <v>-60350.02</v>
          </cell>
          <cell r="K455">
            <v>32501.24</v>
          </cell>
          <cell r="L455">
            <v>-67811.45</v>
          </cell>
          <cell r="M455">
            <v>-66927.02</v>
          </cell>
          <cell r="N455">
            <v>-230480.95</v>
          </cell>
          <cell r="O455">
            <v>17470.04</v>
          </cell>
        </row>
        <row r="456">
          <cell r="A456" t="str">
            <v>GZ05</v>
          </cell>
          <cell r="B456" t="str">
            <v>IMPUESTO DIFERIDO COMISIONES POR FINANCIAMIENTO</v>
          </cell>
          <cell r="C456">
            <v>0</v>
          </cell>
          <cell r="D456">
            <v>0</v>
          </cell>
          <cell r="G456">
            <v>-570.54999999999995</v>
          </cell>
          <cell r="H456">
            <v>-571.38</v>
          </cell>
          <cell r="I456">
            <v>-562.41</v>
          </cell>
          <cell r="J456">
            <v>-556.70000000000005</v>
          </cell>
          <cell r="K456">
            <v>-557.54</v>
          </cell>
          <cell r="L456">
            <v>-554.80999999999995</v>
          </cell>
          <cell r="M456">
            <v>-414.43</v>
          </cell>
          <cell r="N456">
            <v>-217.64</v>
          </cell>
          <cell r="O456">
            <v>-211.72</v>
          </cell>
        </row>
        <row r="457">
          <cell r="A457" t="str">
            <v>GZ06</v>
          </cell>
          <cell r="B457" t="str">
            <v>IMPUESTO DIFERIDO PROPIEDAD PLANTA Y EQUIPO</v>
          </cell>
          <cell r="C457">
            <v>0</v>
          </cell>
          <cell r="D457">
            <v>0</v>
          </cell>
          <cell r="G457">
            <v>126059.76</v>
          </cell>
          <cell r="H457">
            <v>126497.95</v>
          </cell>
          <cell r="I457">
            <v>125240.22</v>
          </cell>
          <cell r="J457">
            <v>120452.12</v>
          </cell>
          <cell r="K457">
            <v>117071.33</v>
          </cell>
          <cell r="L457">
            <v>117298.46</v>
          </cell>
          <cell r="M457">
            <v>116546.92</v>
          </cell>
          <cell r="N457">
            <v>116386.52</v>
          </cell>
          <cell r="O457">
            <v>113173.16</v>
          </cell>
        </row>
        <row r="458">
          <cell r="A458" t="str">
            <v>GZ07</v>
          </cell>
          <cell r="B458" t="str">
            <v>IMPUESTO DIFERIDO INTANGIBLES</v>
          </cell>
          <cell r="C458">
            <v>0</v>
          </cell>
          <cell r="D458">
            <v>0</v>
          </cell>
          <cell r="G458">
            <v>13960.99</v>
          </cell>
          <cell r="H458">
            <v>14046.49</v>
          </cell>
          <cell r="I458">
            <v>14237.3</v>
          </cell>
          <cell r="J458">
            <v>13427.03</v>
          </cell>
          <cell r="K458">
            <v>13051.09</v>
          </cell>
          <cell r="L458">
            <v>13212.21</v>
          </cell>
          <cell r="M458">
            <v>13205.69</v>
          </cell>
          <cell r="N458">
            <v>13205.7</v>
          </cell>
          <cell r="O458">
            <v>13470.6</v>
          </cell>
        </row>
        <row r="459">
          <cell r="A459" t="str">
            <v>GZ08</v>
          </cell>
          <cell r="B459" t="str">
            <v>IMPUESTO DIFERIDO ACTIVOS POR DERECHO DE USO</v>
          </cell>
          <cell r="C459">
            <v>0</v>
          </cell>
          <cell r="D459">
            <v>0</v>
          </cell>
          <cell r="G459">
            <v>-6042.5</v>
          </cell>
          <cell r="H459">
            <v>-5993.15</v>
          </cell>
          <cell r="I459">
            <v>-5897.48</v>
          </cell>
          <cell r="J459">
            <v>-5801.3</v>
          </cell>
          <cell r="K459">
            <v>-5705.89</v>
          </cell>
          <cell r="L459">
            <v>-5594.08</v>
          </cell>
          <cell r="M459">
            <v>-4591.6899999999996</v>
          </cell>
          <cell r="N459">
            <v>-5410.66</v>
          </cell>
          <cell r="O459">
            <v>11524.33</v>
          </cell>
        </row>
        <row r="460">
          <cell r="A460" t="str">
            <v>GZ09</v>
          </cell>
          <cell r="B460" t="str">
            <v>IMPUESTO DIFERIDO BENEFICIOS A EMPLEADOS</v>
          </cell>
          <cell r="C460">
            <v>0</v>
          </cell>
          <cell r="D460">
            <v>0</v>
          </cell>
          <cell r="G460">
            <v>-56.77</v>
          </cell>
          <cell r="H460">
            <v>-56.77</v>
          </cell>
          <cell r="I460">
            <v>-56.77</v>
          </cell>
          <cell r="J460">
            <v>-56.77</v>
          </cell>
          <cell r="K460">
            <v>-56.77</v>
          </cell>
          <cell r="L460">
            <v>-56.77</v>
          </cell>
          <cell r="M460">
            <v>-56.77</v>
          </cell>
          <cell r="N460">
            <v>-56.77</v>
          </cell>
          <cell r="O460">
            <v>-54.22</v>
          </cell>
        </row>
        <row r="461">
          <cell r="A461" t="str">
            <v>GZ10</v>
          </cell>
          <cell r="B461" t="str">
            <v>IMPUESTO DIFERIDO OBLIGACIONES LABORALES</v>
          </cell>
          <cell r="C461">
            <v>0</v>
          </cell>
          <cell r="D461">
            <v>0</v>
          </cell>
          <cell r="G461">
            <v>60472.88</v>
          </cell>
          <cell r="H461">
            <v>1071.1099999999999</v>
          </cell>
          <cell r="I461">
            <v>-1933.19</v>
          </cell>
          <cell r="J461">
            <v>17248.12</v>
          </cell>
          <cell r="K461">
            <v>-15219.87</v>
          </cell>
          <cell r="L461">
            <v>-7858.52</v>
          </cell>
          <cell r="M461">
            <v>-2348.36</v>
          </cell>
          <cell r="N461">
            <v>-15219.87</v>
          </cell>
          <cell r="O461">
            <v>6683.12</v>
          </cell>
        </row>
        <row r="462">
          <cell r="A462" t="str">
            <v>GZ11</v>
          </cell>
          <cell r="B462" t="str">
            <v>IMPUESTO DIFERIDO SUBVENCIONES</v>
          </cell>
          <cell r="C462">
            <v>0</v>
          </cell>
          <cell r="D462">
            <v>0</v>
          </cell>
          <cell r="G462">
            <v>1552.12</v>
          </cell>
          <cell r="H462">
            <v>2775.66</v>
          </cell>
          <cell r="I462">
            <v>4534.49</v>
          </cell>
          <cell r="J462">
            <v>2429.04</v>
          </cell>
          <cell r="K462">
            <v>3232.51</v>
          </cell>
          <cell r="L462">
            <v>2910.08</v>
          </cell>
          <cell r="M462">
            <v>2276.44</v>
          </cell>
          <cell r="N462">
            <v>2276.44</v>
          </cell>
          <cell r="O462">
            <v>5669.64</v>
          </cell>
        </row>
        <row r="463">
          <cell r="A463" t="str">
            <v>GZ12</v>
          </cell>
          <cell r="B463" t="str">
            <v>IMPUESTO DIFERIDO OBRAS A TERCEROS</v>
          </cell>
          <cell r="C463">
            <v>0</v>
          </cell>
          <cell r="D463">
            <v>0</v>
          </cell>
          <cell r="G463">
            <v>-331.31</v>
          </cell>
          <cell r="H463">
            <v>4098.8599999999997</v>
          </cell>
          <cell r="I463">
            <v>-6676.51</v>
          </cell>
          <cell r="J463">
            <v>4826.3999999999996</v>
          </cell>
          <cell r="K463">
            <v>6480.22</v>
          </cell>
          <cell r="L463">
            <v>900.26</v>
          </cell>
          <cell r="M463">
            <v>-6699.32</v>
          </cell>
          <cell r="N463">
            <v>-3254.23</v>
          </cell>
          <cell r="O463">
            <v>-10210.85</v>
          </cell>
        </row>
        <row r="464">
          <cell r="A464" t="str">
            <v>GZ13</v>
          </cell>
          <cell r="B464" t="str">
            <v>IMPUESTO DIFERIDO FINANCIAMIENTO A CLIENTES</v>
          </cell>
          <cell r="C464">
            <v>0</v>
          </cell>
          <cell r="D464">
            <v>0</v>
          </cell>
          <cell r="G464">
            <v>133.07</v>
          </cell>
          <cell r="H464">
            <v>132.16</v>
          </cell>
          <cell r="I464">
            <v>131.22</v>
          </cell>
          <cell r="J464">
            <v>130.26</v>
          </cell>
          <cell r="K464">
            <v>129.27000000000001</v>
          </cell>
          <cell r="L464">
            <v>128.25</v>
          </cell>
          <cell r="M464">
            <v>127.21</v>
          </cell>
          <cell r="N464">
            <v>126.14</v>
          </cell>
          <cell r="O464">
            <v>125.04</v>
          </cell>
        </row>
        <row r="465">
          <cell r="A465" t="str">
            <v>ID00</v>
          </cell>
          <cell r="B465" t="str">
            <v>INGRESOS ASOCIADOS  A LA DISTRIBUCION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 t="str">
            <v>ID01</v>
          </cell>
          <cell r="B466" t="str">
            <v>RECONEXIONES</v>
          </cell>
          <cell r="C466">
            <v>-213089.41</v>
          </cell>
          <cell r="D466">
            <v>-158789.10999999999</v>
          </cell>
          <cell r="E466">
            <v>-231383.96999999997</v>
          </cell>
          <cell r="F466">
            <v>-231383.96999999997</v>
          </cell>
          <cell r="G466">
            <v>-26710.18</v>
          </cell>
          <cell r="H466">
            <v>-22691.72</v>
          </cell>
          <cell r="I466">
            <v>-16377.18</v>
          </cell>
          <cell r="J466">
            <v>-3505.59</v>
          </cell>
          <cell r="K466">
            <v>-1389.93</v>
          </cell>
          <cell r="L466">
            <v>-1215.28</v>
          </cell>
          <cell r="M466">
            <v>-1869.29</v>
          </cell>
          <cell r="N466">
            <v>-1036.1199999999999</v>
          </cell>
          <cell r="O466">
            <v>-25705.84</v>
          </cell>
        </row>
        <row r="467">
          <cell r="A467" t="str">
            <v>ID02</v>
          </cell>
          <cell r="B467" t="str">
            <v>INSTALACION DE SERVICIOS NUEVOS</v>
          </cell>
          <cell r="C467">
            <v>-676123.68</v>
          </cell>
          <cell r="D467">
            <v>-564490.54</v>
          </cell>
          <cell r="E467">
            <v>-715040.73</v>
          </cell>
          <cell r="F467">
            <v>-715040.73</v>
          </cell>
          <cell r="G467">
            <v>-73239.789999999994</v>
          </cell>
          <cell r="H467">
            <v>-78912.02</v>
          </cell>
          <cell r="I467">
            <v>-61709.15</v>
          </cell>
          <cell r="J467">
            <v>-23085.9</v>
          </cell>
          <cell r="K467">
            <v>-20686.52</v>
          </cell>
          <cell r="L467">
            <v>-26174.85</v>
          </cell>
          <cell r="M467">
            <v>-61869.09</v>
          </cell>
          <cell r="N467">
            <v>-55177.79</v>
          </cell>
          <cell r="O467">
            <v>-69144.289999999994</v>
          </cell>
        </row>
        <row r="468">
          <cell r="A468" t="str">
            <v>ID03</v>
          </cell>
          <cell r="B468" t="str">
            <v>TASA MUNICIPAL POSTES - USO DE RED</v>
          </cell>
          <cell r="C468">
            <v>-6453512.1900000004</v>
          </cell>
          <cell r="D468">
            <v>-5380276.71</v>
          </cell>
          <cell r="E468">
            <v>-6546832.9700000007</v>
          </cell>
          <cell r="F468">
            <v>-6546832.9700000007</v>
          </cell>
          <cell r="G468">
            <v>-642016.42000000004</v>
          </cell>
          <cell r="H468">
            <v>-657417.55000000005</v>
          </cell>
          <cell r="I468">
            <v>-658957.26</v>
          </cell>
          <cell r="J468">
            <v>-660542.23</v>
          </cell>
          <cell r="K468">
            <v>-653132.93000000005</v>
          </cell>
          <cell r="L468">
            <v>-654179.9</v>
          </cell>
          <cell r="M468">
            <v>-650368.61</v>
          </cell>
          <cell r="N468">
            <v>-654354.86</v>
          </cell>
          <cell r="O468">
            <v>-654999.11</v>
          </cell>
        </row>
        <row r="469">
          <cell r="A469" t="str">
            <v>ID04</v>
          </cell>
          <cell r="B469" t="str">
            <v>PROYECTOS Y CONSTRUCCION DE LINEAS</v>
          </cell>
          <cell r="C469">
            <v>-1313221.23</v>
          </cell>
          <cell r="D469">
            <v>-866602.41</v>
          </cell>
          <cell r="E469">
            <v>-1306105.2599999998</v>
          </cell>
          <cell r="F469">
            <v>-1306105.2599999998</v>
          </cell>
          <cell r="G469">
            <v>-50030.34</v>
          </cell>
          <cell r="H469">
            <v>-86247.44</v>
          </cell>
          <cell r="I469">
            <v>-78946.53</v>
          </cell>
          <cell r="J469">
            <v>-29307</v>
          </cell>
          <cell r="K469">
            <v>-28013.34</v>
          </cell>
          <cell r="L469">
            <v>-128351.2</v>
          </cell>
          <cell r="M469">
            <v>-55105.26</v>
          </cell>
          <cell r="N469">
            <v>-57091.09</v>
          </cell>
          <cell r="O469">
            <v>-119221.73</v>
          </cell>
        </row>
        <row r="470">
          <cell r="A470" t="str">
            <v>ID05</v>
          </cell>
          <cell r="B470" t="str">
            <v>PROYECTOS Y CONSTRUCION SUBESTACIONES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ID06</v>
          </cell>
          <cell r="B471" t="str">
            <v>SERVICIO DE MANTENIMIENTO DE LUMINARIAS</v>
          </cell>
          <cell r="C471">
            <v>-31147.200000000001</v>
          </cell>
          <cell r="D471">
            <v>-25344.16</v>
          </cell>
          <cell r="E471">
            <v>-33540.519999999997</v>
          </cell>
          <cell r="F471">
            <v>-33540.519999999997</v>
          </cell>
          <cell r="G471">
            <v>-2618.73</v>
          </cell>
          <cell r="H471">
            <v>-2737.46</v>
          </cell>
          <cell r="I471">
            <v>-2618.73</v>
          </cell>
          <cell r="J471">
            <v>-2500</v>
          </cell>
          <cell r="K471">
            <v>-2500</v>
          </cell>
          <cell r="L471">
            <v>-2500</v>
          </cell>
          <cell r="M471">
            <v>-2500</v>
          </cell>
          <cell r="N471">
            <v>-2500</v>
          </cell>
          <cell r="O471">
            <v>-2500</v>
          </cell>
        </row>
        <row r="472">
          <cell r="A472" t="str">
            <v>ID07</v>
          </cell>
          <cell r="B472" t="str">
            <v>MANTTO DE SUBESTACIONES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 t="str">
            <v>ID08</v>
          </cell>
          <cell r="B473" t="str">
            <v>MNTTO. SISTEMAS Y EQUIPOS ELECTRICOS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 t="str">
            <v>ID09</v>
          </cell>
          <cell r="B474" t="str">
            <v>PRESUPUESTOS DE OBRAS ELECTRICAS</v>
          </cell>
          <cell r="C474">
            <v>-33733.33</v>
          </cell>
          <cell r="D474">
            <v>-29322.67</v>
          </cell>
          <cell r="E474">
            <v>-26505.260000000002</v>
          </cell>
          <cell r="F474">
            <v>-26505.260000000002</v>
          </cell>
          <cell r="G474">
            <v>-4100.3999999999996</v>
          </cell>
          <cell r="H474">
            <v>-3242.67</v>
          </cell>
          <cell r="I474">
            <v>-1147.7</v>
          </cell>
          <cell r="J474">
            <v>-344.31</v>
          </cell>
          <cell r="K474">
            <v>-229.54</v>
          </cell>
          <cell r="L474">
            <v>-1492.01</v>
          </cell>
          <cell r="M474">
            <v>-1343.76</v>
          </cell>
          <cell r="N474">
            <v>-2295.4</v>
          </cell>
          <cell r="O474">
            <v>-1951.09</v>
          </cell>
        </row>
        <row r="475">
          <cell r="A475" t="str">
            <v>ID10</v>
          </cell>
          <cell r="B475" t="str">
            <v>ARRENDAMIENTO DE LINEAS, EQUIPOS Y TRANSFORMADORES</v>
          </cell>
          <cell r="C475">
            <v>-31196.63</v>
          </cell>
          <cell r="D475">
            <v>-25910.09</v>
          </cell>
          <cell r="E475">
            <v>-32240.289999999997</v>
          </cell>
          <cell r="F475">
            <v>-32240.289999999997</v>
          </cell>
          <cell r="G475">
            <v>-2433.94</v>
          </cell>
          <cell r="H475">
            <v>-2433.94</v>
          </cell>
          <cell r="I475">
            <v>-2433.94</v>
          </cell>
          <cell r="J475">
            <v>-2433.94</v>
          </cell>
          <cell r="K475">
            <v>-2433.94</v>
          </cell>
          <cell r="L475">
            <v>-2386.17</v>
          </cell>
          <cell r="M475">
            <v>-2386.17</v>
          </cell>
          <cell r="N475">
            <v>-2386.17</v>
          </cell>
          <cell r="O475">
            <v>-2386.17</v>
          </cell>
        </row>
        <row r="476">
          <cell r="A476" t="str">
            <v>ID11</v>
          </cell>
          <cell r="B476" t="str">
            <v>SERVICIOS DE INSPECCION DE PROYECTOS</v>
          </cell>
          <cell r="C476">
            <v>-24895.41</v>
          </cell>
          <cell r="D476">
            <v>-20898.95</v>
          </cell>
          <cell r="E476">
            <v>-35532.950000000004</v>
          </cell>
          <cell r="F476">
            <v>-35532.950000000004</v>
          </cell>
          <cell r="G476">
            <v>-2416.5700000000002</v>
          </cell>
          <cell r="H476">
            <v>-3301.57</v>
          </cell>
          <cell r="I476">
            <v>-8909.2099999999991</v>
          </cell>
          <cell r="J476">
            <v>-3590.79</v>
          </cell>
          <cell r="K476">
            <v>-785.68</v>
          </cell>
          <cell r="L476">
            <v>-893.56</v>
          </cell>
          <cell r="M476">
            <v>-5658.48</v>
          </cell>
          <cell r="N476">
            <v>-3538.55</v>
          </cell>
          <cell r="O476">
            <v>-3423.79</v>
          </cell>
        </row>
        <row r="477">
          <cell r="A477" t="str">
            <v>ID12</v>
          </cell>
          <cell r="B477" t="str">
            <v>INTERESES POR FINANCIAMIENTO DE OBRAS A TERCEROS</v>
          </cell>
          <cell r="C477">
            <v>-57920.43</v>
          </cell>
          <cell r="D477">
            <v>-48621.78</v>
          </cell>
          <cell r="E477">
            <v>-52649.979999999996</v>
          </cell>
          <cell r="F477">
            <v>-52649.979999999996</v>
          </cell>
          <cell r="G477">
            <v>-3646.67</v>
          </cell>
          <cell r="H477">
            <v>-3604.33</v>
          </cell>
          <cell r="I477">
            <v>-3561.74</v>
          </cell>
          <cell r="J477">
            <v>-3518.9</v>
          </cell>
          <cell r="K477">
            <v>-3475.81</v>
          </cell>
          <cell r="L477">
            <v>-3432.49</v>
          </cell>
          <cell r="M477">
            <v>-3388.9</v>
          </cell>
          <cell r="N477">
            <v>-3345.07</v>
          </cell>
          <cell r="O477">
            <v>-3300.98</v>
          </cell>
        </row>
        <row r="478">
          <cell r="A478" t="str">
            <v>ID13</v>
          </cell>
          <cell r="B478" t="str">
            <v>VENTA DE MATERIALES</v>
          </cell>
          <cell r="C478">
            <v>-46648.24</v>
          </cell>
          <cell r="D478">
            <v>-43567.44</v>
          </cell>
          <cell r="E478">
            <v>-11307.929999999997</v>
          </cell>
          <cell r="F478">
            <v>-11307.929999999997</v>
          </cell>
          <cell r="G478">
            <v>0</v>
          </cell>
          <cell r="H478">
            <v>-74.459999999999994</v>
          </cell>
          <cell r="I478">
            <v>-1197.3800000000001</v>
          </cell>
          <cell r="J478">
            <v>-2501.7600000000002</v>
          </cell>
          <cell r="K478">
            <v>-76.790000000000006</v>
          </cell>
          <cell r="L478">
            <v>-241.37</v>
          </cell>
          <cell r="M478">
            <v>-299.88</v>
          </cell>
          <cell r="N478">
            <v>-12.79</v>
          </cell>
          <cell r="O478">
            <v>-4676.17</v>
          </cell>
        </row>
        <row r="479">
          <cell r="A479" t="str">
            <v>ID14</v>
          </cell>
          <cell r="B479" t="str">
            <v>CONEXIONES DE RED ELECTRICA DE MUNICIPALIDADES Y RESIDENCIAL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ID15</v>
          </cell>
          <cell r="B480" t="str">
            <v>INGRESOS POR SUBVENCIONES</v>
          </cell>
          <cell r="C480">
            <v>-141661.63</v>
          </cell>
          <cell r="D480">
            <v>-117831.22</v>
          </cell>
          <cell r="E480">
            <v>-146985.79999999999</v>
          </cell>
          <cell r="F480">
            <v>-146985.79999999999</v>
          </cell>
          <cell r="G480">
            <v>-12250.66</v>
          </cell>
          <cell r="H480">
            <v>-12250.66</v>
          </cell>
          <cell r="I480">
            <v>-12250.66</v>
          </cell>
          <cell r="J480">
            <v>-12250.66</v>
          </cell>
          <cell r="K480">
            <v>-12250.66</v>
          </cell>
          <cell r="L480">
            <v>-12279.65</v>
          </cell>
          <cell r="M480">
            <v>-12283.78</v>
          </cell>
          <cell r="N480">
            <v>-12288.43</v>
          </cell>
          <cell r="O480">
            <v>-12288.43</v>
          </cell>
        </row>
        <row r="481">
          <cell r="A481" t="str">
            <v>ID16</v>
          </cell>
          <cell r="B481" t="str">
            <v>CARGO POR LINEA DE INTERCONEXION</v>
          </cell>
          <cell r="C481">
            <v>-85848.73</v>
          </cell>
          <cell r="D481">
            <v>-71552.05</v>
          </cell>
          <cell r="E481">
            <v>-83754.439999999988</v>
          </cell>
          <cell r="F481">
            <v>-83754.439999999988</v>
          </cell>
          <cell r="G481">
            <v>-7095.16</v>
          </cell>
          <cell r="H481">
            <v>-7092.12</v>
          </cell>
          <cell r="I481">
            <v>-7089</v>
          </cell>
          <cell r="J481">
            <v>-7085.79</v>
          </cell>
          <cell r="K481">
            <v>-7082.49</v>
          </cell>
          <cell r="L481">
            <v>-7079.11</v>
          </cell>
          <cell r="M481">
            <v>-7075.63</v>
          </cell>
          <cell r="N481">
            <v>-7072.05</v>
          </cell>
          <cell r="O481">
            <v>-7068.39</v>
          </cell>
        </row>
        <row r="482">
          <cell r="A482" t="str">
            <v>IE00</v>
          </cell>
          <cell r="B482" t="str">
            <v>VENTA DE ENERGIA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 t="str">
            <v>IE01</v>
          </cell>
          <cell r="B483" t="str">
            <v>VENTA DE ENERGIA-PROPIA</v>
          </cell>
          <cell r="C483">
            <v>-246450964.16999999</v>
          </cell>
          <cell r="D483">
            <v>-207086758.94999999</v>
          </cell>
          <cell r="E483">
            <v>-274155543.57999998</v>
          </cell>
          <cell r="F483">
            <v>-274155543.57999998</v>
          </cell>
          <cell r="G483">
            <v>-22095513.620000001</v>
          </cell>
          <cell r="H483">
            <v>-20356359.02</v>
          </cell>
          <cell r="I483">
            <v>-21200953.350000001</v>
          </cell>
          <cell r="J483">
            <v>-18617280.190000001</v>
          </cell>
          <cell r="K483">
            <v>-18229026.18</v>
          </cell>
          <cell r="L483">
            <v>-17713382.100000001</v>
          </cell>
          <cell r="M483">
            <v>-18011077.370000001</v>
          </cell>
          <cell r="N483">
            <v>-16815020.98</v>
          </cell>
          <cell r="O483">
            <v>-17238417.02</v>
          </cell>
        </row>
        <row r="484">
          <cell r="A484" t="str">
            <v>IE02</v>
          </cell>
          <cell r="B484" t="str">
            <v>VENTA DE ENERGIA-OTRAS REDES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 t="str">
            <v>IE03</v>
          </cell>
          <cell r="B485" t="str">
            <v>VENTA DE ENERGIA-COMERCILIAZADA</v>
          </cell>
          <cell r="C485">
            <v>-284185.3</v>
          </cell>
          <cell r="D485">
            <v>-232842.26</v>
          </cell>
          <cell r="E485">
            <v>-415012.08999999997</v>
          </cell>
          <cell r="F485">
            <v>-415012.08999999997</v>
          </cell>
          <cell r="G485">
            <v>-44117.35</v>
          </cell>
          <cell r="H485">
            <v>-81768.98</v>
          </cell>
          <cell r="I485">
            <v>-10928.44</v>
          </cell>
          <cell r="J485">
            <v>-30576.73</v>
          </cell>
          <cell r="K485">
            <v>-28087.34</v>
          </cell>
          <cell r="L485">
            <v>-32960.89</v>
          </cell>
          <cell r="M485">
            <v>-53157.64</v>
          </cell>
          <cell r="N485">
            <v>-86181.72</v>
          </cell>
          <cell r="O485">
            <v>-81963.13</v>
          </cell>
        </row>
        <row r="486">
          <cell r="A486" t="str">
            <v>IE04</v>
          </cell>
          <cell r="B486" t="str">
            <v>VENTA DE ENERGIA ENTRE EMPRESAS</v>
          </cell>
          <cell r="C486">
            <v>-3872536.09</v>
          </cell>
          <cell r="D486">
            <v>-3143392.97</v>
          </cell>
          <cell r="E486">
            <v>-4576793.3099999996</v>
          </cell>
          <cell r="F486">
            <v>-4576793.3099999996</v>
          </cell>
          <cell r="G486">
            <v>-245731.57</v>
          </cell>
          <cell r="H486">
            <v>-263161.03000000003</v>
          </cell>
          <cell r="I486">
            <v>-267631.01</v>
          </cell>
          <cell r="J486">
            <v>-214958.84</v>
          </cell>
          <cell r="K486">
            <v>-194647.36</v>
          </cell>
          <cell r="L486">
            <v>-209145.7</v>
          </cell>
          <cell r="M486">
            <v>-209507.11</v>
          </cell>
          <cell r="N486">
            <v>-250128.2</v>
          </cell>
          <cell r="O486">
            <v>-233793.25</v>
          </cell>
        </row>
        <row r="487">
          <cell r="A487" t="str">
            <v>IE05</v>
          </cell>
          <cell r="B487" t="str">
            <v>ENERGIA NO REGISTRADA</v>
          </cell>
          <cell r="C487">
            <v>-317246.77</v>
          </cell>
          <cell r="D487">
            <v>-210606.9</v>
          </cell>
          <cell r="E487">
            <v>-589557.51</v>
          </cell>
          <cell r="F487">
            <v>-589557.51</v>
          </cell>
          <cell r="G487">
            <v>-44835.61</v>
          </cell>
          <cell r="H487">
            <v>-63629.62</v>
          </cell>
          <cell r="I487">
            <v>-45083.57</v>
          </cell>
          <cell r="J487">
            <v>-4757.6099999999997</v>
          </cell>
          <cell r="K487">
            <v>-7352.86</v>
          </cell>
          <cell r="L487">
            <v>-1709.22</v>
          </cell>
          <cell r="M487">
            <v>-9131.7000000000007</v>
          </cell>
          <cell r="N487">
            <v>-2916.08</v>
          </cell>
          <cell r="O487">
            <v>-14439.11</v>
          </cell>
        </row>
        <row r="488">
          <cell r="A488" t="str">
            <v>IE06</v>
          </cell>
          <cell r="B488" t="str">
            <v>INGRESOS POR TRANSACCIONES EN EL MRS</v>
          </cell>
          <cell r="C488">
            <v>-12062294.119999999</v>
          </cell>
          <cell r="D488">
            <v>-9726087.5500000007</v>
          </cell>
          <cell r="E488">
            <v>-9362124.8699999992</v>
          </cell>
          <cell r="F488">
            <v>-9362124.8699999992</v>
          </cell>
          <cell r="G488">
            <v>-666053.80000000005</v>
          </cell>
          <cell r="H488">
            <v>-419826.67</v>
          </cell>
          <cell r="I488">
            <v>-579767.53</v>
          </cell>
          <cell r="J488">
            <v>-780627.04</v>
          </cell>
          <cell r="K488">
            <v>-1705577.99</v>
          </cell>
          <cell r="L488">
            <v>-653587.55000000005</v>
          </cell>
          <cell r="M488">
            <v>-690298.04</v>
          </cell>
          <cell r="N488">
            <v>-480723.95</v>
          </cell>
          <cell r="O488">
            <v>-450004.81</v>
          </cell>
        </row>
        <row r="489">
          <cell r="A489" t="str">
            <v>IE07</v>
          </cell>
          <cell r="B489" t="str">
            <v>DESCUENTOS A CLIENTES</v>
          </cell>
          <cell r="C489">
            <v>1717450.37</v>
          </cell>
          <cell r="D489">
            <v>1297970.55</v>
          </cell>
          <cell r="E489">
            <v>2494427.5</v>
          </cell>
          <cell r="F489">
            <v>2494427.5</v>
          </cell>
          <cell r="G489">
            <v>263882.5</v>
          </cell>
          <cell r="H489">
            <v>239598.22</v>
          </cell>
          <cell r="I489">
            <v>286560.94</v>
          </cell>
          <cell r="J489">
            <v>135532.82999999999</v>
          </cell>
          <cell r="K489">
            <v>124158.98</v>
          </cell>
          <cell r="L489">
            <v>159879.16</v>
          </cell>
          <cell r="M489">
            <v>367573.83</v>
          </cell>
          <cell r="N489">
            <v>217681.17</v>
          </cell>
          <cell r="O489">
            <v>211017.25</v>
          </cell>
        </row>
        <row r="490">
          <cell r="A490" t="str">
            <v>IF00</v>
          </cell>
          <cell r="B490" t="str">
            <v>INGRESOS FINANCIEROS POR EXCEDENTES DE EFECTIVO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>IF01</v>
          </cell>
          <cell r="B491" t="str">
            <v>INTERESES SOBRE DEPOSITOS DE AHORROS</v>
          </cell>
          <cell r="C491">
            <v>-278001.44</v>
          </cell>
          <cell r="D491">
            <v>-223792.09</v>
          </cell>
          <cell r="E491">
            <v>-196834.62000000002</v>
          </cell>
          <cell r="F491">
            <v>-196834.62000000002</v>
          </cell>
          <cell r="G491">
            <v>-25856.799999999999</v>
          </cell>
          <cell r="H491">
            <v>-27682.6</v>
          </cell>
          <cell r="I491">
            <v>-25710.38</v>
          </cell>
          <cell r="J491">
            <v>-40156.25</v>
          </cell>
          <cell r="K491">
            <v>-35576.85</v>
          </cell>
          <cell r="L491">
            <v>-30738.799999999999</v>
          </cell>
          <cell r="M491">
            <v>-41049.17</v>
          </cell>
          <cell r="N491">
            <v>-37339.72</v>
          </cell>
          <cell r="O491">
            <v>-15774.87</v>
          </cell>
        </row>
        <row r="492">
          <cell r="A492" t="str">
            <v>IF02</v>
          </cell>
          <cell r="B492" t="str">
            <v>INTERESES SOBRE DEPOSITOS A PLAZOS</v>
          </cell>
          <cell r="C492">
            <v>-222720.85</v>
          </cell>
          <cell r="D492">
            <v>-191487.97</v>
          </cell>
          <cell r="E492">
            <v>-63291.80999999999</v>
          </cell>
          <cell r="F492">
            <v>-63291.80999999999</v>
          </cell>
          <cell r="G492">
            <v>-27261.45</v>
          </cell>
          <cell r="H492">
            <v>-29325.94</v>
          </cell>
          <cell r="I492">
            <v>-29382.29</v>
          </cell>
          <cell r="J492">
            <v>-15901.65</v>
          </cell>
          <cell r="K492">
            <v>-7199.45</v>
          </cell>
          <cell r="L492">
            <v>-20491.8</v>
          </cell>
          <cell r="M492">
            <v>-32012.76</v>
          </cell>
          <cell r="N492">
            <v>-6728.14</v>
          </cell>
          <cell r="O492">
            <v>5942.62</v>
          </cell>
        </row>
        <row r="493">
          <cell r="A493" t="str">
            <v>IF03</v>
          </cell>
          <cell r="B493" t="str">
            <v>RENDIMIENTO POR INVERSIONES EN VALORES</v>
          </cell>
          <cell r="C493">
            <v>-120522.42</v>
          </cell>
          <cell r="D493">
            <v>-104184.51</v>
          </cell>
          <cell r="E493">
            <v>-66113.399999999994</v>
          </cell>
          <cell r="F493">
            <v>-66113.399999999994</v>
          </cell>
          <cell r="G493">
            <v>-17016.8</v>
          </cell>
          <cell r="H493">
            <v>-15913.44</v>
          </cell>
          <cell r="I493">
            <v>-19498.580000000002</v>
          </cell>
          <cell r="J493">
            <v>-16485.509999999998</v>
          </cell>
          <cell r="K493">
            <v>-16964.18</v>
          </cell>
          <cell r="L493">
            <v>-17115.84</v>
          </cell>
          <cell r="M493">
            <v>-14716.21</v>
          </cell>
          <cell r="N493">
            <v>-18048.53</v>
          </cell>
          <cell r="O493">
            <v>-17793.13</v>
          </cell>
        </row>
        <row r="494">
          <cell r="A494" t="str">
            <v>IF04</v>
          </cell>
          <cell r="B494" t="str">
            <v>INTERESES POR PRESTAMOS A  COMPAÑIAS</v>
          </cell>
          <cell r="C494">
            <v>-65180.59</v>
          </cell>
          <cell r="D494">
            <v>-54645.54</v>
          </cell>
          <cell r="E494">
            <v>-63432.99</v>
          </cell>
          <cell r="F494">
            <v>-63432.99</v>
          </cell>
          <cell r="G494">
            <v>-2658.43</v>
          </cell>
          <cell r="H494">
            <v>-2626.4</v>
          </cell>
          <cell r="I494">
            <v>-2518.96</v>
          </cell>
          <cell r="J494">
            <v>-2572.67</v>
          </cell>
          <cell r="K494">
            <v>-2658.43</v>
          </cell>
          <cell r="L494">
            <v>-2572.67</v>
          </cell>
          <cell r="M494">
            <v>-2572.67</v>
          </cell>
          <cell r="N494">
            <v>-2334.1999999999998</v>
          </cell>
          <cell r="O494">
            <v>-2258.9</v>
          </cell>
        </row>
        <row r="495">
          <cell r="A495" t="str">
            <v>IF05</v>
          </cell>
          <cell r="B495" t="str">
            <v>INTERESES POR FINANCIAMIENTO A PROVEEDORES</v>
          </cell>
          <cell r="N495">
            <v>0</v>
          </cell>
          <cell r="O495">
            <v>-12624.33</v>
          </cell>
        </row>
        <row r="496">
          <cell r="A496" t="str">
            <v>IG00</v>
          </cell>
          <cell r="B496" t="str">
            <v>INGRESOS GENERALES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A497" t="str">
            <v>IG01</v>
          </cell>
          <cell r="B497" t="str">
            <v>ARRENDAMIENTO DE POSTERIA</v>
          </cell>
          <cell r="C497">
            <v>-1912878.62</v>
          </cell>
          <cell r="D497">
            <v>-1583255.12</v>
          </cell>
          <cell r="E497">
            <v>-2025128.46</v>
          </cell>
          <cell r="F497">
            <v>-2025128.46</v>
          </cell>
          <cell r="G497">
            <v>-195749.52</v>
          </cell>
          <cell r="H497">
            <v>-195295.06</v>
          </cell>
          <cell r="I497">
            <v>-201125.38</v>
          </cell>
          <cell r="J497">
            <v>-199377.82</v>
          </cell>
          <cell r="K497">
            <v>-199319.86</v>
          </cell>
          <cell r="L497">
            <v>-198894.74</v>
          </cell>
          <cell r="M497">
            <v>-201632.2</v>
          </cell>
          <cell r="N497">
            <v>-201516.28</v>
          </cell>
          <cell r="O497">
            <v>-203633.14</v>
          </cell>
        </row>
        <row r="498">
          <cell r="A498" t="str">
            <v>IG02</v>
          </cell>
          <cell r="B498" t="str">
            <v>CAMBIO TITULAR DE CONTRATO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IG03</v>
          </cell>
          <cell r="B499" t="str">
            <v>CAMBIOS DE MEDIDOR Y OTROS SIMILARES</v>
          </cell>
          <cell r="C499">
            <v>-29124.82</v>
          </cell>
          <cell r="D499">
            <v>-27175.96</v>
          </cell>
          <cell r="E499">
            <v>-38534.51</v>
          </cell>
          <cell r="F499">
            <v>-38534.51</v>
          </cell>
          <cell r="G499">
            <v>-4926.88</v>
          </cell>
          <cell r="H499">
            <v>-11258.93</v>
          </cell>
          <cell r="I499">
            <v>-2344.1799999999998</v>
          </cell>
          <cell r="J499">
            <v>-191.28</v>
          </cell>
          <cell r="K499">
            <v>-605.39</v>
          </cell>
          <cell r="L499">
            <v>-662.63</v>
          </cell>
          <cell r="M499">
            <v>-870.73</v>
          </cell>
          <cell r="N499">
            <v>-1401.87</v>
          </cell>
          <cell r="O499">
            <v>-3685.33</v>
          </cell>
        </row>
        <row r="500">
          <cell r="A500" t="str">
            <v>IG04</v>
          </cell>
          <cell r="B500" t="str">
            <v>INTERESES POR MORA ENR</v>
          </cell>
          <cell r="C500">
            <v>-8093.2</v>
          </cell>
          <cell r="D500">
            <v>-4547.79</v>
          </cell>
          <cell r="E500">
            <v>-85422.9</v>
          </cell>
          <cell r="F500">
            <v>-85422.9</v>
          </cell>
          <cell r="G500">
            <v>-1200.6400000000001</v>
          </cell>
          <cell r="H500">
            <v>-500.49</v>
          </cell>
          <cell r="I500">
            <v>-1907.19</v>
          </cell>
          <cell r="J500">
            <v>-296.74</v>
          </cell>
          <cell r="K500">
            <v>-119.58</v>
          </cell>
          <cell r="L500">
            <v>-22.44</v>
          </cell>
          <cell r="M500">
            <v>-173.26</v>
          </cell>
          <cell r="N500">
            <v>-85.48</v>
          </cell>
          <cell r="O500">
            <v>-1000.31</v>
          </cell>
        </row>
        <row r="501">
          <cell r="A501" t="str">
            <v>IG05</v>
          </cell>
          <cell r="B501" t="str">
            <v>COMISION COBRO IMPTOS MUNICIPALES</v>
          </cell>
          <cell r="C501">
            <v>-559055.79</v>
          </cell>
          <cell r="D501">
            <v>-465561.51</v>
          </cell>
          <cell r="E501">
            <v>-578610.5199999999</v>
          </cell>
          <cell r="F501">
            <v>-578610.5199999999</v>
          </cell>
          <cell r="G501">
            <v>-51055.38</v>
          </cell>
          <cell r="H501">
            <v>-50766.65</v>
          </cell>
          <cell r="I501">
            <v>-50821.66</v>
          </cell>
          <cell r="J501">
            <v>-50863.18</v>
          </cell>
          <cell r="K501">
            <v>-51294.79</v>
          </cell>
          <cell r="L501">
            <v>-51319.44</v>
          </cell>
          <cell r="M501">
            <v>-51391.22</v>
          </cell>
          <cell r="N501">
            <v>-51274.73</v>
          </cell>
          <cell r="O501">
            <v>-51329.26</v>
          </cell>
        </row>
        <row r="502">
          <cell r="A502" t="str">
            <v>IG06</v>
          </cell>
          <cell r="B502" t="str">
            <v>INTERESES MORATORIOS</v>
          </cell>
          <cell r="C502">
            <v>-935101.05</v>
          </cell>
          <cell r="D502">
            <v>-754178.76</v>
          </cell>
          <cell r="E502">
            <v>-783630.99</v>
          </cell>
          <cell r="F502">
            <v>-783630.99</v>
          </cell>
          <cell r="G502">
            <v>-130425.16</v>
          </cell>
          <cell r="H502">
            <v>-57949.75</v>
          </cell>
          <cell r="I502">
            <v>-50057.36</v>
          </cell>
          <cell r="J502">
            <v>-37100.949999999997</v>
          </cell>
          <cell r="K502">
            <v>-49630.65</v>
          </cell>
          <cell r="L502">
            <v>-117535.59</v>
          </cell>
          <cell r="M502">
            <v>11894.94</v>
          </cell>
          <cell r="N502">
            <v>-129986.12</v>
          </cell>
          <cell r="O502">
            <v>-110022.81</v>
          </cell>
        </row>
        <row r="503">
          <cell r="A503" t="str">
            <v>IG07</v>
          </cell>
          <cell r="B503" t="str">
            <v>INTERESES PACTADOS POR CONVENIO DE PAGO</v>
          </cell>
          <cell r="C503">
            <v>-7091.45</v>
          </cell>
          <cell r="D503">
            <v>-5408.16</v>
          </cell>
          <cell r="E503">
            <v>-20341.330000000002</v>
          </cell>
          <cell r="F503">
            <v>-20341.330000000002</v>
          </cell>
          <cell r="G503">
            <v>-9648.3700000000008</v>
          </cell>
          <cell r="H503">
            <v>-4369.3</v>
          </cell>
          <cell r="I503">
            <v>-4717.03</v>
          </cell>
          <cell r="J503">
            <v>-3995.51</v>
          </cell>
          <cell r="K503">
            <v>-3177.58</v>
          </cell>
          <cell r="L503">
            <v>-2220.06</v>
          </cell>
          <cell r="M503">
            <v>-1745.3</v>
          </cell>
          <cell r="N503">
            <v>-3401.68</v>
          </cell>
          <cell r="O503">
            <v>-7931.9</v>
          </cell>
        </row>
        <row r="504">
          <cell r="A504" t="str">
            <v>IG08</v>
          </cell>
          <cell r="B504" t="str">
            <v>INGRESOS POR POSTES CHOCADOS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A505" t="str">
            <v>IG09</v>
          </cell>
          <cell r="B505" t="str">
            <v>VENTA DE CHATARRA</v>
          </cell>
          <cell r="C505">
            <v>-41886.68</v>
          </cell>
          <cell r="D505">
            <v>-33803.07</v>
          </cell>
          <cell r="E505">
            <v>-57372</v>
          </cell>
          <cell r="F505">
            <v>-57372</v>
          </cell>
          <cell r="G505">
            <v>-1521.77</v>
          </cell>
          <cell r="H505">
            <v>-5203.3599999999997</v>
          </cell>
          <cell r="I505">
            <v>-290.95</v>
          </cell>
          <cell r="J505">
            <v>0</v>
          </cell>
          <cell r="K505">
            <v>0</v>
          </cell>
          <cell r="L505">
            <v>-8063.83</v>
          </cell>
          <cell r="M505">
            <v>-898</v>
          </cell>
          <cell r="N505">
            <v>-76.3</v>
          </cell>
          <cell r="O505">
            <v>-8488.14</v>
          </cell>
        </row>
        <row r="506">
          <cell r="A506" t="str">
            <v>IG10</v>
          </cell>
          <cell r="B506" t="str">
            <v>INTERESES POR PRESTAMOS A EMPLEADOS</v>
          </cell>
          <cell r="C506">
            <v>-5174.2</v>
          </cell>
          <cell r="D506">
            <v>-2133.14</v>
          </cell>
          <cell r="E506">
            <v>-7476.43</v>
          </cell>
          <cell r="F506">
            <v>-7476.43</v>
          </cell>
          <cell r="G506">
            <v>-156.94999999999999</v>
          </cell>
          <cell r="H506">
            <v>-400.68</v>
          </cell>
          <cell r="I506">
            <v>-269.45999999999998</v>
          </cell>
          <cell r="J506">
            <v>-263.16000000000003</v>
          </cell>
          <cell r="K506">
            <v>-256.82</v>
          </cell>
          <cell r="L506">
            <v>-250.44</v>
          </cell>
          <cell r="M506">
            <v>-244.02</v>
          </cell>
          <cell r="N506">
            <v>-237.55</v>
          </cell>
          <cell r="O506">
            <v>-231.04</v>
          </cell>
        </row>
        <row r="507">
          <cell r="A507" t="str">
            <v>IG11</v>
          </cell>
          <cell r="B507" t="str">
            <v>COMISION POR CHEQUES RECHAZADOS</v>
          </cell>
          <cell r="C507">
            <v>-254.42</v>
          </cell>
          <cell r="D507">
            <v>-224.42</v>
          </cell>
          <cell r="E507">
            <v>-305</v>
          </cell>
          <cell r="F507">
            <v>-305</v>
          </cell>
          <cell r="G507">
            <v>-20</v>
          </cell>
          <cell r="H507">
            <v>-15</v>
          </cell>
          <cell r="I507">
            <v>-10</v>
          </cell>
          <cell r="J507">
            <v>-5</v>
          </cell>
          <cell r="K507">
            <v>0</v>
          </cell>
          <cell r="L507">
            <v>-10</v>
          </cell>
          <cell r="M507">
            <v>-10</v>
          </cell>
          <cell r="N507">
            <v>-10</v>
          </cell>
          <cell r="O507">
            <v>0</v>
          </cell>
        </row>
        <row r="508">
          <cell r="A508" t="str">
            <v>IG12</v>
          </cell>
          <cell r="B508" t="str">
            <v>INTS. X FINANC. DE HERRAMIENTAS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</row>
        <row r="509">
          <cell r="A509" t="str">
            <v>IG13</v>
          </cell>
          <cell r="B509" t="str">
            <v>INGRESOS DE EJERCICIOS ANTERIORES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 t="str">
            <v>IG14</v>
          </cell>
          <cell r="B510" t="str">
            <v>REEMBOLSOS POR CONTRATOS DE SEGURO</v>
          </cell>
          <cell r="C510">
            <v>-40730.06</v>
          </cell>
          <cell r="D510">
            <v>-3546.64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A511" t="str">
            <v>IG15</v>
          </cell>
          <cell r="B511" t="str">
            <v>INGRESOS MISCELANEOS</v>
          </cell>
          <cell r="C511">
            <v>-211960.65</v>
          </cell>
          <cell r="D511">
            <v>-132278.24</v>
          </cell>
          <cell r="E511">
            <v>-397515.87999999995</v>
          </cell>
          <cell r="F511">
            <v>-397515.87999999995</v>
          </cell>
          <cell r="G511">
            <v>-10346.35</v>
          </cell>
          <cell r="H511">
            <v>-3184.51</v>
          </cell>
          <cell r="I511">
            <v>-1204.72</v>
          </cell>
          <cell r="J511">
            <v>-1262.0899999999999</v>
          </cell>
          <cell r="K511">
            <v>-1065.3900000000001</v>
          </cell>
          <cell r="L511">
            <v>-8761.5499999999993</v>
          </cell>
          <cell r="M511">
            <v>-1930.28</v>
          </cell>
          <cell r="N511">
            <v>-4554.75</v>
          </cell>
          <cell r="O511">
            <v>-8457.5</v>
          </cell>
        </row>
        <row r="512">
          <cell r="A512" t="str">
            <v>IG16</v>
          </cell>
          <cell r="B512" t="str">
            <v>INGRESOS POR VTA. ACTIVOS FIJOS</v>
          </cell>
          <cell r="C512">
            <v>-3111.05</v>
          </cell>
          <cell r="D512">
            <v>-3111.05</v>
          </cell>
          <cell r="E512">
            <v>-113619.46</v>
          </cell>
          <cell r="F512">
            <v>-113619.46</v>
          </cell>
          <cell r="G512">
            <v>-9846.02</v>
          </cell>
          <cell r="H512">
            <v>-2514.36</v>
          </cell>
          <cell r="I512">
            <v>-2514.38</v>
          </cell>
          <cell r="J512">
            <v>-2514.36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IG17</v>
          </cell>
          <cell r="B513" t="str">
            <v>RECUPERACION DE CUENTAS INCOBRABLES</v>
          </cell>
          <cell r="C513">
            <v>-17841.66</v>
          </cell>
          <cell r="D513">
            <v>-14806.8</v>
          </cell>
          <cell r="E513">
            <v>-21604.560000000001</v>
          </cell>
          <cell r="F513">
            <v>-21604.560000000001</v>
          </cell>
          <cell r="G513">
            <v>-2006.73</v>
          </cell>
          <cell r="H513">
            <v>-1558.77</v>
          </cell>
          <cell r="I513">
            <v>-1171.8599999999999</v>
          </cell>
          <cell r="J513">
            <v>-171.83</v>
          </cell>
          <cell r="K513">
            <v>-399.26</v>
          </cell>
          <cell r="L513">
            <v>-570.91</v>
          </cell>
          <cell r="M513">
            <v>-655.7</v>
          </cell>
          <cell r="N513">
            <v>-1047.75</v>
          </cell>
          <cell r="O513">
            <v>-2674.77</v>
          </cell>
        </row>
        <row r="514">
          <cell r="A514" t="str">
            <v>IG18</v>
          </cell>
          <cell r="B514" t="str">
            <v>INGRESOS POR BIENES Y SERVICIOS A CIAS RELACIONADAS</v>
          </cell>
          <cell r="C514">
            <v>-472977.18</v>
          </cell>
          <cell r="D514">
            <v>-403545.07</v>
          </cell>
          <cell r="E514">
            <v>-427008.76999999996</v>
          </cell>
          <cell r="F514">
            <v>-427008.76999999996</v>
          </cell>
          <cell r="G514">
            <v>-37901.629999999997</v>
          </cell>
          <cell r="H514">
            <v>-38063.14</v>
          </cell>
          <cell r="I514">
            <v>-31678.12</v>
          </cell>
          <cell r="J514">
            <v>-37047.72</v>
          </cell>
          <cell r="K514">
            <v>-30408.85</v>
          </cell>
          <cell r="L514">
            <v>-34204.19</v>
          </cell>
          <cell r="M514">
            <v>-31592.51</v>
          </cell>
          <cell r="N514">
            <v>-32629.06</v>
          </cell>
          <cell r="O514">
            <v>-34710.6</v>
          </cell>
        </row>
        <row r="515">
          <cell r="A515" t="str">
            <v>IG19</v>
          </cell>
          <cell r="B515" t="str">
            <v>INGRESOS POR PARTICIPACION CIAS SUBSIDIARIAS</v>
          </cell>
          <cell r="C515">
            <v>-162969.26</v>
          </cell>
          <cell r="D515">
            <v>-162969.26</v>
          </cell>
          <cell r="E515">
            <v>-159517.78</v>
          </cell>
          <cell r="F515">
            <v>-159517.78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-238529.09</v>
          </cell>
          <cell r="M515">
            <v>0</v>
          </cell>
          <cell r="N515">
            <v>0</v>
          </cell>
          <cell r="O515">
            <v>0</v>
          </cell>
        </row>
        <row r="516">
          <cell r="A516" t="str">
            <v>IG20</v>
          </cell>
          <cell r="B516" t="str">
            <v>DESCUENTOS A CLIENTES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</row>
        <row r="517">
          <cell r="A517" t="str">
            <v>IN00</v>
          </cell>
          <cell r="B517" t="str">
            <v>INGRESOS POR NUEVOS NEGOCIOS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</row>
        <row r="518">
          <cell r="A518" t="str">
            <v>IN01</v>
          </cell>
          <cell r="B518" t="str">
            <v>RETAIL AIRE ACONDICIONADO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IN02</v>
          </cell>
          <cell r="B519" t="str">
            <v>RETAIL GENERAL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</row>
        <row r="520">
          <cell r="A520" t="str">
            <v>IN03</v>
          </cell>
          <cell r="B520" t="str">
            <v>TARJETAS PREPAGO CELULARES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 t="str">
            <v>IN04</v>
          </cell>
          <cell r="B521" t="str">
            <v>COMERCIALIZACION Y VTAS DE SEGUROS</v>
          </cell>
          <cell r="C521">
            <v>-2098.6799999999998</v>
          </cell>
          <cell r="D521">
            <v>-1030.21</v>
          </cell>
          <cell r="E521">
            <v>-2150.91</v>
          </cell>
          <cell r="F521">
            <v>-2150.91</v>
          </cell>
          <cell r="G521">
            <v>-132.94999999999999</v>
          </cell>
          <cell r="H521">
            <v>-94.1</v>
          </cell>
          <cell r="I521">
            <v>-87.42</v>
          </cell>
          <cell r="J521">
            <v>-81.349999999999994</v>
          </cell>
          <cell r="K521">
            <v>-80.13</v>
          </cell>
          <cell r="L521">
            <v>-80.13</v>
          </cell>
          <cell r="M521">
            <v>-78.31</v>
          </cell>
          <cell r="N521">
            <v>-80.13</v>
          </cell>
          <cell r="O521">
            <v>-74.67</v>
          </cell>
        </row>
        <row r="522">
          <cell r="A522" t="str">
            <v>IN05</v>
          </cell>
          <cell r="B522" t="str">
            <v>INGRESOS POR FINANCIAMIENTO RETAIL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 t="str">
            <v>IN06</v>
          </cell>
          <cell r="B523" t="str">
            <v>COMISION POR SERVICIOS DE COLECTURIA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 t="str">
            <v>IN07</v>
          </cell>
          <cell r="B524" t="str">
            <v>COMISION POR REMESAS FAMILIARES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 t="str">
            <v>IN08</v>
          </cell>
          <cell r="B525" t="str">
            <v>VENTA DE PUBLICIDAD A TRAVES DE FACTURACION</v>
          </cell>
          <cell r="C525">
            <v>-175.9</v>
          </cell>
          <cell r="D525">
            <v>-175.9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IN09</v>
          </cell>
          <cell r="B526" t="str">
            <v>PUBLICIDAD EN POSTES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F527">
            <v>0</v>
          </cell>
        </row>
        <row r="528">
          <cell r="F528">
            <v>-8715177.759999983</v>
          </cell>
        </row>
        <row r="529">
          <cell r="E529">
            <v>910079.04000001762</v>
          </cell>
          <cell r="F529">
            <v>2045393.9700000081</v>
          </cell>
        </row>
        <row r="530">
          <cell r="F530">
            <v>0</v>
          </cell>
        </row>
        <row r="531">
          <cell r="A531" t="str">
            <v>ID03</v>
          </cell>
          <cell r="B531" t="str">
            <v>TASA MUNICIPAL POSTES - USO DE RED</v>
          </cell>
          <cell r="F531">
            <v>-4878017.24</v>
          </cell>
          <cell r="G531">
            <v>-642016.42000000004</v>
          </cell>
          <cell r="H531">
            <v>-657417.55000000005</v>
          </cell>
          <cell r="I531">
            <v>-658957.26</v>
          </cell>
          <cell r="J531">
            <v>-660542.23</v>
          </cell>
          <cell r="K531">
            <v>-653132.93000000005</v>
          </cell>
          <cell r="M531">
            <v>-650368.61</v>
          </cell>
          <cell r="N531">
            <v>-654354.86</v>
          </cell>
          <cell r="O531">
            <v>-654999.11</v>
          </cell>
          <cell r="Q531">
            <v>0</v>
          </cell>
          <cell r="R531">
            <v>0</v>
          </cell>
        </row>
        <row r="532">
          <cell r="A532" t="str">
            <v>CR09</v>
          </cell>
          <cell r="B532" t="str">
            <v>TASA MUNICIPAL IMPTO. POSTES</v>
          </cell>
          <cell r="F532">
            <v>5049560.8999999994</v>
          </cell>
          <cell r="G532">
            <v>647171.69999999995</v>
          </cell>
          <cell r="H532">
            <v>653574.77</v>
          </cell>
          <cell r="I532">
            <v>641888.39</v>
          </cell>
          <cell r="J532">
            <v>687350.89</v>
          </cell>
          <cell r="K532">
            <v>665802.84</v>
          </cell>
          <cell r="M532">
            <v>664664.36</v>
          </cell>
          <cell r="N532">
            <v>671663.1</v>
          </cell>
          <cell r="O532">
            <v>666213.39</v>
          </cell>
          <cell r="Q532">
            <v>0</v>
          </cell>
          <cell r="R532">
            <v>0</v>
          </cell>
        </row>
        <row r="533">
          <cell r="F533">
            <v>171543.66000000027</v>
          </cell>
          <cell r="G533">
            <v>5155.2799999999115</v>
          </cell>
          <cell r="H533">
            <v>-3842.7800000000279</v>
          </cell>
          <cell r="I533">
            <v>-17068.869999999995</v>
          </cell>
          <cell r="J533">
            <v>26808.660000000033</v>
          </cell>
          <cell r="K533">
            <v>12669.909999999916</v>
          </cell>
          <cell r="M533">
            <v>14295.75</v>
          </cell>
          <cell r="N533">
            <v>17308.239999999991</v>
          </cell>
          <cell r="O533">
            <v>11214.280000000028</v>
          </cell>
          <cell r="Q533">
            <v>0</v>
          </cell>
          <cell r="R533">
            <v>0</v>
          </cell>
        </row>
        <row r="534">
          <cell r="G534">
            <v>-8.0298257792221443E-3</v>
          </cell>
          <cell r="H534">
            <v>5.8452653112166346E-3</v>
          </cell>
          <cell r="I534">
            <v>2.5902848388072993E-2</v>
          </cell>
          <cell r="J534">
            <v>-4.0585838092441165E-2</v>
          </cell>
          <cell r="K534">
            <v>-1.9398669731749578E-2</v>
          </cell>
          <cell r="L534" t="e">
            <v>#DIV/0!</v>
          </cell>
          <cell r="M534">
            <v>-2.1980996284553155E-2</v>
          </cell>
          <cell r="N534">
            <v>-2.6450846563590879E-2</v>
          </cell>
          <cell r="O534">
            <v>-1.7121061431671303E-2</v>
          </cell>
          <cell r="P534" t="e">
            <v>#DIV/0!</v>
          </cell>
          <cell r="Q534" t="e">
            <v>#DIV/0!</v>
          </cell>
          <cell r="R534" t="e">
            <v>#DIV/0!</v>
          </cell>
        </row>
      </sheetData>
      <sheetData sheetId="8"/>
      <sheetData sheetId="9">
        <row r="1">
          <cell r="G1" t="str">
            <v>Diciembre Año 2017</v>
          </cell>
          <cell r="H1">
            <v>43434</v>
          </cell>
          <cell r="I1" t="str">
            <v>Saldo Inicial</v>
          </cell>
          <cell r="V1" t="str">
            <v>Total</v>
          </cell>
          <cell r="X1" t="str">
            <v xml:space="preserve">NOTAS </v>
          </cell>
          <cell r="Y1" t="str">
            <v>Detalle de Notas</v>
          </cell>
        </row>
        <row r="2">
          <cell r="B2" t="str">
            <v>1</v>
          </cell>
          <cell r="G2">
            <v>168747450.97</v>
          </cell>
          <cell r="H2">
            <v>201680738.21000001</v>
          </cell>
          <cell r="I2">
            <v>168855401.22000003</v>
          </cell>
          <cell r="V2">
            <v>171572777.63000005</v>
          </cell>
        </row>
        <row r="3">
          <cell r="B3" t="str">
            <v>11</v>
          </cell>
          <cell r="G3">
            <v>45910564.539999999</v>
          </cell>
          <cell r="H3">
            <v>63163888.75</v>
          </cell>
          <cell r="I3">
            <v>49903268.640000001</v>
          </cell>
          <cell r="V3">
            <v>54796079.879999988</v>
          </cell>
        </row>
        <row r="4">
          <cell r="B4" t="str">
            <v>1101</v>
          </cell>
          <cell r="G4">
            <v>8895282.2100000009</v>
          </cell>
          <cell r="H4">
            <v>10268867.550000001</v>
          </cell>
          <cell r="I4">
            <v>15936282.810000001</v>
          </cell>
          <cell r="V4">
            <v>12679187.079999998</v>
          </cell>
          <cell r="Y4" t="str">
            <v>Efectivo y equivalentes de efectivo</v>
          </cell>
        </row>
        <row r="5">
          <cell r="B5" t="str">
            <v>110101</v>
          </cell>
          <cell r="G5">
            <v>646247.78</v>
          </cell>
          <cell r="H5">
            <v>1714043.0799999998</v>
          </cell>
          <cell r="I5">
            <v>1368806.1499999994</v>
          </cell>
          <cell r="V5">
            <v>3240360.2499999995</v>
          </cell>
          <cell r="Y5" t="str">
            <v>Caja</v>
          </cell>
        </row>
        <row r="6">
          <cell r="B6" t="str">
            <v>11010101</v>
          </cell>
          <cell r="G6">
            <v>338859.51</v>
          </cell>
          <cell r="H6">
            <v>316058.08999999997</v>
          </cell>
          <cell r="I6">
            <v>261955.25</v>
          </cell>
          <cell r="V6">
            <v>349976.32000000001</v>
          </cell>
          <cell r="X6" t="str">
            <v>Efectivo y equivalentes de efectivo</v>
          </cell>
        </row>
        <row r="7">
          <cell r="B7" t="str">
            <v>1101010101</v>
          </cell>
          <cell r="G7">
            <v>0</v>
          </cell>
          <cell r="H7">
            <v>0</v>
          </cell>
          <cell r="I7">
            <v>0</v>
          </cell>
          <cell r="V7">
            <v>0</v>
          </cell>
        </row>
        <row r="8">
          <cell r="B8" t="str">
            <v>1101010102</v>
          </cell>
          <cell r="G8">
            <v>44573.19</v>
          </cell>
          <cell r="H8">
            <v>2.9103830456733704E-11</v>
          </cell>
          <cell r="I8">
            <v>2.9103830456733704E-11</v>
          </cell>
          <cell r="V8">
            <v>2.9103830456733704E-11</v>
          </cell>
        </row>
        <row r="9">
          <cell r="B9" t="str">
            <v>1101010103</v>
          </cell>
          <cell r="G9">
            <v>67699.38</v>
          </cell>
          <cell r="H9">
            <v>0</v>
          </cell>
          <cell r="I9">
            <v>131603.47999999998</v>
          </cell>
          <cell r="V9">
            <v>146577.06</v>
          </cell>
        </row>
        <row r="10">
          <cell r="B10" t="str">
            <v>1101010104</v>
          </cell>
          <cell r="G10">
            <v>76045.81</v>
          </cell>
          <cell r="H10">
            <v>74398.369999999981</v>
          </cell>
          <cell r="I10">
            <v>34056.379999999976</v>
          </cell>
          <cell r="V10">
            <v>82712.659999999974</v>
          </cell>
        </row>
        <row r="11">
          <cell r="B11" t="str">
            <v>1101010105</v>
          </cell>
          <cell r="G11">
            <v>13970.98</v>
          </cell>
          <cell r="H11">
            <v>5409.4399999999987</v>
          </cell>
          <cell r="I11">
            <v>10415.199999999997</v>
          </cell>
          <cell r="V11">
            <v>13520.609999999997</v>
          </cell>
        </row>
        <row r="12">
          <cell r="B12" t="str">
            <v>1101010106</v>
          </cell>
          <cell r="G12">
            <v>24726.37</v>
          </cell>
          <cell r="H12">
            <v>8593.9200000000019</v>
          </cell>
          <cell r="I12">
            <v>11485.280000000006</v>
          </cell>
          <cell r="V12">
            <v>4264.5200000000013</v>
          </cell>
        </row>
        <row r="13">
          <cell r="B13" t="str">
            <v>1101010107</v>
          </cell>
          <cell r="G13">
            <v>23202.73</v>
          </cell>
          <cell r="H13">
            <v>21568.819999999985</v>
          </cell>
          <cell r="I13">
            <v>18682.469999999994</v>
          </cell>
          <cell r="V13">
            <v>48974.239999999991</v>
          </cell>
        </row>
        <row r="14">
          <cell r="B14" t="str">
            <v>1101010108</v>
          </cell>
          <cell r="G14">
            <v>30107.98</v>
          </cell>
          <cell r="H14">
            <v>10266.940000000002</v>
          </cell>
          <cell r="I14">
            <v>13614.330000000005</v>
          </cell>
          <cell r="V14">
            <v>30227.080000000009</v>
          </cell>
        </row>
        <row r="15">
          <cell r="B15" t="str">
            <v>1101010109</v>
          </cell>
          <cell r="G15">
            <v>9782.1</v>
          </cell>
          <cell r="H15">
            <v>30299.05000000001</v>
          </cell>
          <cell r="I15">
            <v>5024.6700000000046</v>
          </cell>
          <cell r="V15">
            <v>13199.750000000004</v>
          </cell>
        </row>
        <row r="16">
          <cell r="B16" t="str">
            <v>1101010110</v>
          </cell>
          <cell r="G16">
            <v>11518.88</v>
          </cell>
          <cell r="H16">
            <v>53996.350000000006</v>
          </cell>
          <cell r="I16">
            <v>2533.8200000000015</v>
          </cell>
          <cell r="V16">
            <v>10379.410000000002</v>
          </cell>
        </row>
        <row r="17">
          <cell r="B17" t="str">
            <v>1101010111</v>
          </cell>
          <cell r="G17">
            <v>0</v>
          </cell>
          <cell r="H17">
            <v>0</v>
          </cell>
          <cell r="I17">
            <v>0</v>
          </cell>
          <cell r="V17">
            <v>0</v>
          </cell>
        </row>
        <row r="18">
          <cell r="B18" t="str">
            <v>1101010112</v>
          </cell>
          <cell r="I18">
            <v>34539.619999999966</v>
          </cell>
          <cell r="V18">
            <v>120.98999999996362</v>
          </cell>
        </row>
        <row r="19">
          <cell r="B19" t="str">
            <v>1101010113</v>
          </cell>
          <cell r="G19">
            <v>37232.089999999997</v>
          </cell>
          <cell r="H19">
            <v>111525.19999999997</v>
          </cell>
          <cell r="I19">
            <v>0</v>
          </cell>
          <cell r="V19">
            <v>0</v>
          </cell>
        </row>
        <row r="20">
          <cell r="B20" t="str">
            <v>11010102</v>
          </cell>
          <cell r="G20">
            <v>22108.94</v>
          </cell>
          <cell r="H20">
            <v>22108.94</v>
          </cell>
          <cell r="I20">
            <v>20808.939999999999</v>
          </cell>
          <cell r="V20">
            <v>20808.939999999999</v>
          </cell>
          <cell r="X20" t="str">
            <v>Efectivo y equivalentes de efectivo</v>
          </cell>
        </row>
        <row r="21">
          <cell r="B21" t="str">
            <v>1101010201</v>
          </cell>
          <cell r="G21">
            <v>1962.51</v>
          </cell>
          <cell r="H21">
            <v>1962.51</v>
          </cell>
          <cell r="I21">
            <v>1962.51</v>
          </cell>
          <cell r="V21">
            <v>1962.51</v>
          </cell>
        </row>
        <row r="22">
          <cell r="B22" t="str">
            <v>1101010202</v>
          </cell>
          <cell r="G22">
            <v>500</v>
          </cell>
          <cell r="H22">
            <v>500</v>
          </cell>
          <cell r="I22">
            <v>0</v>
          </cell>
          <cell r="V22">
            <v>0</v>
          </cell>
        </row>
        <row r="23">
          <cell r="B23" t="str">
            <v>1101010203</v>
          </cell>
          <cell r="G23">
            <v>500</v>
          </cell>
          <cell r="H23">
            <v>500</v>
          </cell>
          <cell r="I23">
            <v>700</v>
          </cell>
          <cell r="V23">
            <v>700</v>
          </cell>
        </row>
        <row r="24">
          <cell r="B24" t="str">
            <v>1101010204</v>
          </cell>
          <cell r="G24">
            <v>500</v>
          </cell>
          <cell r="H24">
            <v>500</v>
          </cell>
          <cell r="I24">
            <v>500</v>
          </cell>
          <cell r="V24">
            <v>500</v>
          </cell>
        </row>
        <row r="25">
          <cell r="B25" t="str">
            <v>1101010205</v>
          </cell>
          <cell r="G25">
            <v>2000</v>
          </cell>
          <cell r="H25">
            <v>2000</v>
          </cell>
          <cell r="I25">
            <v>2000</v>
          </cell>
          <cell r="V25">
            <v>2000</v>
          </cell>
        </row>
        <row r="26">
          <cell r="B26" t="str">
            <v>1101010206</v>
          </cell>
          <cell r="G26">
            <v>1571.43</v>
          </cell>
          <cell r="H26">
            <v>1571.43</v>
          </cell>
          <cell r="I26">
            <v>1571.43</v>
          </cell>
          <cell r="V26">
            <v>1571.43</v>
          </cell>
        </row>
        <row r="27">
          <cell r="B27" t="str">
            <v>1101010207</v>
          </cell>
          <cell r="G27">
            <v>2000</v>
          </cell>
          <cell r="H27">
            <v>2000</v>
          </cell>
          <cell r="I27">
            <v>2000</v>
          </cell>
          <cell r="V27">
            <v>2000</v>
          </cell>
        </row>
        <row r="28">
          <cell r="B28" t="str">
            <v>1101010208</v>
          </cell>
          <cell r="G28">
            <v>2000</v>
          </cell>
          <cell r="H28">
            <v>2000</v>
          </cell>
          <cell r="I28">
            <v>2000</v>
          </cell>
          <cell r="V28">
            <v>2000</v>
          </cell>
        </row>
        <row r="29">
          <cell r="B29" t="str">
            <v>1101010209</v>
          </cell>
          <cell r="G29">
            <v>2000</v>
          </cell>
          <cell r="H29">
            <v>2000</v>
          </cell>
          <cell r="I29">
            <v>2000</v>
          </cell>
          <cell r="V29">
            <v>2000</v>
          </cell>
        </row>
        <row r="30">
          <cell r="B30" t="str">
            <v>1101010210</v>
          </cell>
          <cell r="G30">
            <v>1075</v>
          </cell>
          <cell r="H30">
            <v>1075</v>
          </cell>
          <cell r="I30">
            <v>1075</v>
          </cell>
          <cell r="V30">
            <v>1075</v>
          </cell>
        </row>
        <row r="31">
          <cell r="B31" t="str">
            <v>1101010211</v>
          </cell>
          <cell r="G31">
            <v>0</v>
          </cell>
          <cell r="H31">
            <v>0</v>
          </cell>
          <cell r="I31">
            <v>0</v>
          </cell>
          <cell r="V31">
            <v>0</v>
          </cell>
        </row>
        <row r="32">
          <cell r="B32" t="str">
            <v>1101010212</v>
          </cell>
          <cell r="G32">
            <v>7000</v>
          </cell>
          <cell r="H32">
            <v>7000</v>
          </cell>
          <cell r="I32">
            <v>7000</v>
          </cell>
          <cell r="V32">
            <v>7000</v>
          </cell>
        </row>
        <row r="33">
          <cell r="B33" t="str">
            <v>1101010213</v>
          </cell>
          <cell r="G33">
            <v>1000</v>
          </cell>
          <cell r="H33">
            <v>1000</v>
          </cell>
          <cell r="I33">
            <v>0</v>
          </cell>
          <cell r="V33">
            <v>0</v>
          </cell>
        </row>
        <row r="34">
          <cell r="B34" t="str">
            <v>1101010214</v>
          </cell>
          <cell r="G34">
            <v>0</v>
          </cell>
          <cell r="H34">
            <v>0</v>
          </cell>
          <cell r="I34">
            <v>0</v>
          </cell>
          <cell r="V34">
            <v>0</v>
          </cell>
        </row>
        <row r="35">
          <cell r="B35" t="str">
            <v>11010103</v>
          </cell>
          <cell r="G35">
            <v>4900</v>
          </cell>
          <cell r="H35">
            <v>2600</v>
          </cell>
          <cell r="I35">
            <v>2500</v>
          </cell>
          <cell r="V35">
            <v>2500</v>
          </cell>
          <cell r="X35" t="str">
            <v>Efectivo y equivalentes de efectivo</v>
          </cell>
        </row>
        <row r="36">
          <cell r="B36" t="str">
            <v>1101010301</v>
          </cell>
          <cell r="G36">
            <v>0</v>
          </cell>
          <cell r="H36">
            <v>0</v>
          </cell>
          <cell r="I36">
            <v>0</v>
          </cell>
          <cell r="V36">
            <v>0</v>
          </cell>
        </row>
        <row r="37">
          <cell r="B37" t="str">
            <v>1101010302</v>
          </cell>
          <cell r="G37">
            <v>600</v>
          </cell>
          <cell r="H37">
            <v>300</v>
          </cell>
          <cell r="I37">
            <v>0</v>
          </cell>
          <cell r="V37">
            <v>0</v>
          </cell>
        </row>
        <row r="38">
          <cell r="B38" t="str">
            <v>1101010303</v>
          </cell>
          <cell r="G38">
            <v>800</v>
          </cell>
          <cell r="H38">
            <v>400</v>
          </cell>
          <cell r="I38">
            <v>600</v>
          </cell>
          <cell r="V38">
            <v>600</v>
          </cell>
        </row>
        <row r="39">
          <cell r="B39" t="str">
            <v>1101010304</v>
          </cell>
          <cell r="G39">
            <v>1100</v>
          </cell>
          <cell r="H39">
            <v>500</v>
          </cell>
          <cell r="I39">
            <v>500</v>
          </cell>
          <cell r="V39">
            <v>500</v>
          </cell>
        </row>
        <row r="40">
          <cell r="B40" t="str">
            <v>1101010305</v>
          </cell>
          <cell r="G40">
            <v>300</v>
          </cell>
          <cell r="H40">
            <v>200</v>
          </cell>
          <cell r="I40">
            <v>200</v>
          </cell>
          <cell r="V40">
            <v>200</v>
          </cell>
        </row>
        <row r="41">
          <cell r="B41" t="str">
            <v>1101010306</v>
          </cell>
          <cell r="G41">
            <v>400</v>
          </cell>
          <cell r="H41">
            <v>200</v>
          </cell>
          <cell r="I41">
            <v>200</v>
          </cell>
          <cell r="V41">
            <v>200</v>
          </cell>
        </row>
        <row r="42">
          <cell r="B42" t="str">
            <v>1101010307</v>
          </cell>
          <cell r="G42">
            <v>600</v>
          </cell>
          <cell r="H42">
            <v>300</v>
          </cell>
          <cell r="I42">
            <v>300</v>
          </cell>
          <cell r="V42">
            <v>300</v>
          </cell>
        </row>
        <row r="43">
          <cell r="B43" t="str">
            <v>1101010308</v>
          </cell>
          <cell r="G43">
            <v>500</v>
          </cell>
          <cell r="H43">
            <v>300</v>
          </cell>
          <cell r="I43">
            <v>300</v>
          </cell>
          <cell r="V43">
            <v>300</v>
          </cell>
        </row>
        <row r="44">
          <cell r="B44" t="str">
            <v>1101010309</v>
          </cell>
          <cell r="G44">
            <v>300</v>
          </cell>
          <cell r="H44">
            <v>200</v>
          </cell>
          <cell r="I44">
            <v>200</v>
          </cell>
          <cell r="V44">
            <v>200</v>
          </cell>
        </row>
        <row r="45">
          <cell r="B45" t="str">
            <v>1101010310</v>
          </cell>
          <cell r="G45">
            <v>300</v>
          </cell>
          <cell r="H45">
            <v>200</v>
          </cell>
          <cell r="I45">
            <v>200</v>
          </cell>
          <cell r="V45">
            <v>200</v>
          </cell>
        </row>
        <row r="46">
          <cell r="B46" t="str">
            <v>1101010311</v>
          </cell>
          <cell r="G46">
            <v>0</v>
          </cell>
          <cell r="H46">
            <v>0</v>
          </cell>
          <cell r="I46">
            <v>0</v>
          </cell>
          <cell r="V46">
            <v>0</v>
          </cell>
        </row>
        <row r="47">
          <cell r="B47" t="str">
            <v>1101010312</v>
          </cell>
          <cell r="G47">
            <v>0</v>
          </cell>
          <cell r="H47">
            <v>0</v>
          </cell>
          <cell r="I47">
            <v>0</v>
          </cell>
          <cell r="V47">
            <v>0</v>
          </cell>
        </row>
        <row r="48">
          <cell r="B48" t="str">
            <v>11010104</v>
          </cell>
          <cell r="G48">
            <v>11000</v>
          </cell>
          <cell r="H48">
            <v>1150</v>
          </cell>
          <cell r="I48">
            <v>0</v>
          </cell>
          <cell r="V48">
            <v>0</v>
          </cell>
          <cell r="X48" t="str">
            <v>Efectivo y equivalentes de efectivo</v>
          </cell>
        </row>
        <row r="49">
          <cell r="B49" t="str">
            <v>1101010401</v>
          </cell>
          <cell r="G49">
            <v>0</v>
          </cell>
          <cell r="H49">
            <v>0</v>
          </cell>
          <cell r="I49">
            <v>0</v>
          </cell>
          <cell r="V49">
            <v>0</v>
          </cell>
        </row>
        <row r="50">
          <cell r="B50" t="str">
            <v>1101010402</v>
          </cell>
          <cell r="G50">
            <v>1700</v>
          </cell>
          <cell r="H50">
            <v>300</v>
          </cell>
          <cell r="I50">
            <v>0</v>
          </cell>
          <cell r="V50">
            <v>0</v>
          </cell>
        </row>
        <row r="51">
          <cell r="B51" t="str">
            <v>1101010403</v>
          </cell>
          <cell r="G51">
            <v>2300</v>
          </cell>
          <cell r="H51">
            <v>850</v>
          </cell>
          <cell r="I51">
            <v>0</v>
          </cell>
          <cell r="V51">
            <v>0</v>
          </cell>
        </row>
        <row r="52">
          <cell r="B52" t="str">
            <v>1101010404</v>
          </cell>
          <cell r="G52">
            <v>2500</v>
          </cell>
          <cell r="H52">
            <v>0</v>
          </cell>
          <cell r="I52">
            <v>0</v>
          </cell>
          <cell r="V52">
            <v>0</v>
          </cell>
        </row>
        <row r="53">
          <cell r="B53" t="str">
            <v>1101010405</v>
          </cell>
          <cell r="G53">
            <v>600</v>
          </cell>
          <cell r="H53">
            <v>0</v>
          </cell>
          <cell r="I53">
            <v>0</v>
          </cell>
          <cell r="V53">
            <v>0</v>
          </cell>
        </row>
        <row r="54">
          <cell r="B54" t="str">
            <v>1101010406</v>
          </cell>
          <cell r="G54">
            <v>400</v>
          </cell>
          <cell r="H54">
            <v>0</v>
          </cell>
          <cell r="I54">
            <v>0</v>
          </cell>
          <cell r="V54">
            <v>0</v>
          </cell>
        </row>
        <row r="55">
          <cell r="B55" t="str">
            <v>1101010407</v>
          </cell>
          <cell r="G55">
            <v>1000</v>
          </cell>
          <cell r="H55">
            <v>0</v>
          </cell>
          <cell r="I55">
            <v>0</v>
          </cell>
          <cell r="V55">
            <v>0</v>
          </cell>
        </row>
        <row r="56">
          <cell r="B56" t="str">
            <v>1101010408</v>
          </cell>
          <cell r="G56">
            <v>1600</v>
          </cell>
          <cell r="H56">
            <v>0</v>
          </cell>
          <cell r="I56">
            <v>0</v>
          </cell>
          <cell r="V56">
            <v>0</v>
          </cell>
        </row>
        <row r="57">
          <cell r="B57" t="str">
            <v>1101010409</v>
          </cell>
          <cell r="G57">
            <v>600</v>
          </cell>
          <cell r="H57">
            <v>0</v>
          </cell>
          <cell r="I57">
            <v>0</v>
          </cell>
          <cell r="V57">
            <v>0</v>
          </cell>
        </row>
        <row r="58">
          <cell r="B58" t="str">
            <v>1101010410</v>
          </cell>
          <cell r="G58">
            <v>300</v>
          </cell>
          <cell r="H58">
            <v>0</v>
          </cell>
          <cell r="I58">
            <v>0</v>
          </cell>
          <cell r="V58">
            <v>0</v>
          </cell>
        </row>
        <row r="59">
          <cell r="B59" t="str">
            <v>1101010411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</row>
        <row r="60">
          <cell r="B60" t="str">
            <v>1101010412</v>
          </cell>
          <cell r="G60">
            <v>0</v>
          </cell>
          <cell r="H60">
            <v>0</v>
          </cell>
          <cell r="I60">
            <v>0</v>
          </cell>
          <cell r="V60">
            <v>0</v>
          </cell>
        </row>
        <row r="61">
          <cell r="B61" t="str">
            <v>11010105</v>
          </cell>
          <cell r="G61">
            <v>0</v>
          </cell>
          <cell r="H61">
            <v>352.97</v>
          </cell>
          <cell r="I61">
            <v>2.2737367544323206E-13</v>
          </cell>
          <cell r="V61">
            <v>2.2737367544323206E-13</v>
          </cell>
          <cell r="X61" t="str">
            <v>Efectivo y equivalentes de efectivo</v>
          </cell>
        </row>
        <row r="62">
          <cell r="B62" t="str">
            <v>1101010501</v>
          </cell>
          <cell r="G62">
            <v>0</v>
          </cell>
          <cell r="H62">
            <v>352.97</v>
          </cell>
          <cell r="I62">
            <v>2.2737367544323206E-13</v>
          </cell>
          <cell r="V62">
            <v>2.2737367544323206E-13</v>
          </cell>
        </row>
        <row r="63">
          <cell r="B63" t="str">
            <v>1101010502</v>
          </cell>
          <cell r="G63">
            <v>0</v>
          </cell>
          <cell r="H63">
            <v>0</v>
          </cell>
          <cell r="I63">
            <v>0</v>
          </cell>
          <cell r="V63">
            <v>0</v>
          </cell>
        </row>
        <row r="64">
          <cell r="B64" t="str">
            <v>1101010503</v>
          </cell>
          <cell r="G64">
            <v>0</v>
          </cell>
          <cell r="H64">
            <v>0</v>
          </cell>
          <cell r="I64">
            <v>0</v>
          </cell>
          <cell r="V64">
            <v>0</v>
          </cell>
        </row>
        <row r="65">
          <cell r="B65" t="str">
            <v>1101010504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</row>
        <row r="66">
          <cell r="B66" t="str">
            <v>1101010505</v>
          </cell>
          <cell r="G66">
            <v>0</v>
          </cell>
          <cell r="H66">
            <v>0</v>
          </cell>
          <cell r="I66">
            <v>0</v>
          </cell>
          <cell r="V66">
            <v>0</v>
          </cell>
        </row>
        <row r="67">
          <cell r="B67" t="str">
            <v>1101010506</v>
          </cell>
          <cell r="G67">
            <v>0</v>
          </cell>
          <cell r="H67">
            <v>0</v>
          </cell>
          <cell r="I67">
            <v>0</v>
          </cell>
          <cell r="V67">
            <v>0</v>
          </cell>
        </row>
        <row r="68">
          <cell r="B68" t="str">
            <v>1101010507</v>
          </cell>
          <cell r="G68">
            <v>0</v>
          </cell>
          <cell r="H68">
            <v>0</v>
          </cell>
          <cell r="I68">
            <v>0</v>
          </cell>
          <cell r="V68">
            <v>0</v>
          </cell>
        </row>
        <row r="69">
          <cell r="B69" t="str">
            <v>1101010508</v>
          </cell>
          <cell r="G69">
            <v>0</v>
          </cell>
          <cell r="H69">
            <v>0</v>
          </cell>
          <cell r="I69">
            <v>0</v>
          </cell>
          <cell r="V69">
            <v>0</v>
          </cell>
        </row>
        <row r="70">
          <cell r="B70" t="str">
            <v>1101010509</v>
          </cell>
          <cell r="G70">
            <v>0</v>
          </cell>
          <cell r="H70">
            <v>0</v>
          </cell>
          <cell r="I70">
            <v>0</v>
          </cell>
          <cell r="V70">
            <v>0</v>
          </cell>
        </row>
        <row r="71">
          <cell r="B71" t="str">
            <v>1101010510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</row>
        <row r="72">
          <cell r="B72" t="str">
            <v>11010106</v>
          </cell>
          <cell r="G72">
            <v>269379.33</v>
          </cell>
          <cell r="H72">
            <v>1371773.08</v>
          </cell>
          <cell r="I72">
            <v>1083541.9600000002</v>
          </cell>
          <cell r="V72">
            <v>2867074.99</v>
          </cell>
          <cell r="X72" t="str">
            <v>Efectivo y equivalentes de efectivo</v>
          </cell>
        </row>
        <row r="73">
          <cell r="B73" t="str">
            <v>1101010601</v>
          </cell>
          <cell r="G73">
            <v>123708.16</v>
          </cell>
          <cell r="H73">
            <v>134653.06000000003</v>
          </cell>
          <cell r="I73">
            <v>137702.49000000005</v>
          </cell>
          <cell r="V73">
            <v>233850.52000000005</v>
          </cell>
        </row>
        <row r="74">
          <cell r="B74" t="str">
            <v>1101010602</v>
          </cell>
          <cell r="G74">
            <v>89.14</v>
          </cell>
          <cell r="H74">
            <v>31.790000000022133</v>
          </cell>
          <cell r="I74">
            <v>20278.970000000016</v>
          </cell>
          <cell r="V74">
            <v>173779.45000000004</v>
          </cell>
        </row>
        <row r="75">
          <cell r="B75" t="str">
            <v>1101010603</v>
          </cell>
          <cell r="G75">
            <v>17359.080000000002</v>
          </cell>
          <cell r="H75">
            <v>0</v>
          </cell>
          <cell r="I75">
            <v>18743.04</v>
          </cell>
          <cell r="V75">
            <v>17004.010000000002</v>
          </cell>
        </row>
        <row r="76">
          <cell r="B76" t="str">
            <v>1101010604</v>
          </cell>
          <cell r="G76">
            <v>0</v>
          </cell>
          <cell r="H76">
            <v>0</v>
          </cell>
          <cell r="I76">
            <v>105.29</v>
          </cell>
          <cell r="V76">
            <v>0</v>
          </cell>
        </row>
        <row r="77">
          <cell r="B77" t="str">
            <v>1101010605</v>
          </cell>
          <cell r="G77">
            <v>1550.55</v>
          </cell>
          <cell r="H77">
            <v>77137.040000000008</v>
          </cell>
          <cell r="I77">
            <v>84423.380000000048</v>
          </cell>
          <cell r="V77">
            <v>224202.62000000005</v>
          </cell>
        </row>
        <row r="78">
          <cell r="B78" t="str">
            <v>1101010606</v>
          </cell>
          <cell r="G78">
            <v>23053.200000000001</v>
          </cell>
          <cell r="H78">
            <v>961571.49</v>
          </cell>
          <cell r="I78">
            <v>352533.51000000024</v>
          </cell>
          <cell r="V78">
            <v>508861.73000000021</v>
          </cell>
        </row>
        <row r="79">
          <cell r="B79" t="str">
            <v>1101010607</v>
          </cell>
          <cell r="G79">
            <v>81155.73</v>
          </cell>
          <cell r="H79">
            <v>129697.40000000001</v>
          </cell>
          <cell r="I79">
            <v>207446.06</v>
          </cell>
          <cell r="V79">
            <v>184403.96</v>
          </cell>
        </row>
        <row r="80">
          <cell r="B80" t="str">
            <v>1101010608</v>
          </cell>
          <cell r="G80">
            <v>2187.65</v>
          </cell>
          <cell r="H80">
            <v>6293.8000000000011</v>
          </cell>
          <cell r="I80">
            <v>19873.709999999992</v>
          </cell>
          <cell r="V80">
            <v>36998.569999999992</v>
          </cell>
        </row>
        <row r="81">
          <cell r="B81" t="str">
            <v>1101010609</v>
          </cell>
          <cell r="G81">
            <v>18745.14</v>
          </cell>
          <cell r="H81">
            <v>62022.379999999983</v>
          </cell>
          <cell r="I81">
            <v>41234.219999999987</v>
          </cell>
          <cell r="V81">
            <v>113845.55999999995</v>
          </cell>
        </row>
        <row r="82">
          <cell r="B82" t="str">
            <v>1101010610</v>
          </cell>
          <cell r="G82">
            <v>862.74</v>
          </cell>
          <cell r="H82">
            <v>177.25000000000716</v>
          </cell>
          <cell r="I82">
            <v>143763.87</v>
          </cell>
          <cell r="V82">
            <v>1247045.17</v>
          </cell>
        </row>
        <row r="83">
          <cell r="B83" t="str">
            <v>1101010611</v>
          </cell>
          <cell r="G83">
            <v>645.54</v>
          </cell>
          <cell r="H83">
            <v>16.170000000000002</v>
          </cell>
          <cell r="I83">
            <v>25581.800000000039</v>
          </cell>
          <cell r="V83">
            <v>83587.620000000039</v>
          </cell>
        </row>
        <row r="84">
          <cell r="B84" t="str">
            <v>1101010612</v>
          </cell>
          <cell r="G84">
            <v>0</v>
          </cell>
          <cell r="H84">
            <v>0</v>
          </cell>
          <cell r="I84">
            <v>26987.599999999999</v>
          </cell>
          <cell r="V84">
            <v>27826.309999999998</v>
          </cell>
        </row>
        <row r="85">
          <cell r="B85" t="str">
            <v>1101010613</v>
          </cell>
          <cell r="G85">
            <v>22.4</v>
          </cell>
          <cell r="H85">
            <v>0</v>
          </cell>
          <cell r="I85">
            <v>4649.5199999999986</v>
          </cell>
          <cell r="V85">
            <v>14799</v>
          </cell>
        </row>
        <row r="86">
          <cell r="B86" t="str">
            <v>1101010614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</row>
        <row r="87">
          <cell r="B87" t="str">
            <v>1101010615</v>
          </cell>
          <cell r="G87">
            <v>0</v>
          </cell>
          <cell r="H87">
            <v>172.69999999999996</v>
          </cell>
          <cell r="I87">
            <v>-7.1054273576010019E-15</v>
          </cell>
          <cell r="V87">
            <v>-7.1054273576010019E-15</v>
          </cell>
        </row>
        <row r="88">
          <cell r="B88" t="str">
            <v>1101010616</v>
          </cell>
          <cell r="G88">
            <v>0</v>
          </cell>
          <cell r="H88">
            <v>0</v>
          </cell>
          <cell r="I88">
            <v>218.5</v>
          </cell>
          <cell r="V88">
            <v>833.13000000000056</v>
          </cell>
        </row>
        <row r="89">
          <cell r="B89" t="str">
            <v>1101010617</v>
          </cell>
          <cell r="G89">
            <v>0</v>
          </cell>
          <cell r="H89">
            <v>0</v>
          </cell>
          <cell r="I89">
            <v>0</v>
          </cell>
          <cell r="V89">
            <v>37.340000000000003</v>
          </cell>
        </row>
        <row r="90">
          <cell r="B90" t="str">
            <v>1101010618</v>
          </cell>
          <cell r="I90">
            <v>0</v>
          </cell>
          <cell r="V90">
            <v>0</v>
          </cell>
        </row>
        <row r="91">
          <cell r="B91" t="str">
            <v>110102</v>
          </cell>
          <cell r="G91">
            <v>2612598.84</v>
          </cell>
          <cell r="H91">
            <v>7491905.1300000008</v>
          </cell>
          <cell r="I91">
            <v>5527705.3700000001</v>
          </cell>
          <cell r="V91">
            <v>6374926.5899999989</v>
          </cell>
          <cell r="Y91" t="str">
            <v>Bancos</v>
          </cell>
        </row>
        <row r="92">
          <cell r="B92" t="str">
            <v>11010201</v>
          </cell>
          <cell r="G92">
            <v>1294250.22</v>
          </cell>
          <cell r="H92">
            <v>2767300.4499999997</v>
          </cell>
          <cell r="I92">
            <v>5169084.4099999992</v>
          </cell>
          <cell r="V92">
            <v>5680261.4400000004</v>
          </cell>
          <cell r="X92" t="str">
            <v>Efectivo y equivalentes de efectivo</v>
          </cell>
        </row>
        <row r="93">
          <cell r="B93" t="str">
            <v>11010202</v>
          </cell>
          <cell r="G93">
            <v>1121404.54</v>
          </cell>
          <cell r="H93">
            <v>1125362.77</v>
          </cell>
          <cell r="I93">
            <v>358620.96000000171</v>
          </cell>
          <cell r="V93">
            <v>694665.15000000084</v>
          </cell>
          <cell r="X93" t="str">
            <v>Efectivo y equivalentes de efectivo</v>
          </cell>
        </row>
        <row r="94">
          <cell r="B94" t="str">
            <v>11010203</v>
          </cell>
          <cell r="G94">
            <v>0.02</v>
          </cell>
          <cell r="H94">
            <v>0</v>
          </cell>
          <cell r="I94">
            <v>0</v>
          </cell>
          <cell r="V94">
            <v>0</v>
          </cell>
          <cell r="X94" t="str">
            <v>Efectivo y equivalentes de efectivo</v>
          </cell>
        </row>
        <row r="95">
          <cell r="B95" t="str">
            <v>11010207</v>
          </cell>
          <cell r="G95">
            <v>0</v>
          </cell>
          <cell r="H95">
            <v>0</v>
          </cell>
          <cell r="I95">
            <v>0</v>
          </cell>
          <cell r="V95">
            <v>0</v>
          </cell>
          <cell r="X95" t="str">
            <v>Efectivo y equivalentes de efectivo</v>
          </cell>
        </row>
        <row r="96">
          <cell r="B96" t="str">
            <v>11010208</v>
          </cell>
          <cell r="G96">
            <v>0</v>
          </cell>
          <cell r="H96">
            <v>0</v>
          </cell>
          <cell r="I96">
            <v>0</v>
          </cell>
          <cell r="V96">
            <v>0</v>
          </cell>
          <cell r="X96" t="str">
            <v>Efectivo y equivalentes de efectivo</v>
          </cell>
        </row>
        <row r="97">
          <cell r="B97" t="str">
            <v>11010209</v>
          </cell>
          <cell r="G97">
            <v>196944.06</v>
          </cell>
          <cell r="H97">
            <v>3599241.91</v>
          </cell>
          <cell r="I97">
            <v>0</v>
          </cell>
          <cell r="V97">
            <v>0</v>
          </cell>
          <cell r="X97" t="str">
            <v>Efectivo y equivalentes de efectivo</v>
          </cell>
        </row>
        <row r="98">
          <cell r="B98" t="str">
            <v>110103</v>
          </cell>
          <cell r="G98">
            <v>0</v>
          </cell>
          <cell r="H98">
            <v>0</v>
          </cell>
          <cell r="I98">
            <v>0</v>
          </cell>
          <cell r="V98">
            <v>0</v>
          </cell>
        </row>
        <row r="99">
          <cell r="B99" t="str">
            <v>110104</v>
          </cell>
          <cell r="G99">
            <v>5613182.9199999999</v>
          </cell>
          <cell r="H99">
            <v>68081.590000000084</v>
          </cell>
          <cell r="I99">
            <v>6117397.8099999996</v>
          </cell>
          <cell r="V99">
            <v>147733.95999999993</v>
          </cell>
        </row>
        <row r="100">
          <cell r="B100" t="str">
            <v>11010401</v>
          </cell>
          <cell r="G100">
            <v>5000000</v>
          </cell>
          <cell r="H100">
            <v>0</v>
          </cell>
          <cell r="I100">
            <v>6000000</v>
          </cell>
          <cell r="V100">
            <v>0</v>
          </cell>
          <cell r="X100" t="str">
            <v>Efectivo y equivalentes de efectivo</v>
          </cell>
          <cell r="Y100" t="str">
            <v>Depósitos a plazo</v>
          </cell>
        </row>
        <row r="101">
          <cell r="B101" t="str">
            <v>11010402</v>
          </cell>
          <cell r="G101">
            <v>0</v>
          </cell>
          <cell r="H101">
            <v>0</v>
          </cell>
          <cell r="I101">
            <v>0</v>
          </cell>
          <cell r="V101">
            <v>0</v>
          </cell>
          <cell r="X101" t="str">
            <v>Efectivo y equivalentes de efectivo</v>
          </cell>
          <cell r="Y101" t="str">
            <v>Certificados de inversión</v>
          </cell>
        </row>
        <row r="102">
          <cell r="B102" t="str">
            <v>11010403</v>
          </cell>
          <cell r="G102">
            <v>0</v>
          </cell>
          <cell r="H102">
            <v>0</v>
          </cell>
          <cell r="I102">
            <v>0</v>
          </cell>
          <cell r="V102">
            <v>0</v>
          </cell>
          <cell r="X102" t="str">
            <v>Efectivo y equivalentes de efectivo</v>
          </cell>
          <cell r="Y102" t="str">
            <v>Certificados de inversión</v>
          </cell>
        </row>
        <row r="103">
          <cell r="B103" t="str">
            <v>11010404</v>
          </cell>
          <cell r="G103">
            <v>0</v>
          </cell>
          <cell r="H103">
            <v>0</v>
          </cell>
          <cell r="I103">
            <v>0</v>
          </cell>
          <cell r="V103">
            <v>0</v>
          </cell>
          <cell r="X103" t="str">
            <v>Efectivo y equivalentes de efectivo</v>
          </cell>
          <cell r="Y103" t="str">
            <v>Certificados de inversión</v>
          </cell>
        </row>
        <row r="104">
          <cell r="B104" t="str">
            <v>11010405</v>
          </cell>
          <cell r="G104">
            <v>613182.92000000004</v>
          </cell>
          <cell r="H104">
            <v>68081.589999999982</v>
          </cell>
          <cell r="I104">
            <v>117397.81</v>
          </cell>
          <cell r="V104">
            <v>147733.96</v>
          </cell>
          <cell r="X104" t="str">
            <v>Efectivo y equivalentes de efectivo</v>
          </cell>
          <cell r="Y104" t="str">
            <v>Certificados de inversión</v>
          </cell>
        </row>
        <row r="105">
          <cell r="B105" t="str">
            <v>110105</v>
          </cell>
          <cell r="G105">
            <v>23252.67</v>
          </cell>
          <cell r="H105">
            <v>994837.75000000012</v>
          </cell>
          <cell r="I105">
            <v>2922373.48</v>
          </cell>
          <cell r="V105">
            <v>2916166.28</v>
          </cell>
        </row>
        <row r="106">
          <cell r="B106" t="str">
            <v>11010501</v>
          </cell>
          <cell r="G106">
            <v>23252.67</v>
          </cell>
          <cell r="H106">
            <v>994837.75000000012</v>
          </cell>
          <cell r="I106">
            <v>2922373.48</v>
          </cell>
          <cell r="V106">
            <v>2916166.28</v>
          </cell>
          <cell r="X106" t="str">
            <v>Otros activos financieros</v>
          </cell>
          <cell r="Y106" t="str">
            <v>Inversiones temporales</v>
          </cell>
        </row>
        <row r="107">
          <cell r="B107" t="str">
            <v>1102</v>
          </cell>
          <cell r="G107">
            <v>32518873.649999999</v>
          </cell>
          <cell r="H107">
            <v>45268549.530000001</v>
          </cell>
          <cell r="I107">
            <v>30814739.440000016</v>
          </cell>
          <cell r="V107">
            <v>32426310.770000014</v>
          </cell>
        </row>
        <row r="108">
          <cell r="B108" t="str">
            <v>110201</v>
          </cell>
          <cell r="G108">
            <v>0</v>
          </cell>
          <cell r="H108">
            <v>0</v>
          </cell>
          <cell r="I108">
            <v>0</v>
          </cell>
          <cell r="V108">
            <v>0</v>
          </cell>
        </row>
        <row r="109">
          <cell r="B109" t="str">
            <v>110202</v>
          </cell>
          <cell r="G109">
            <v>0</v>
          </cell>
          <cell r="H109">
            <v>0</v>
          </cell>
          <cell r="I109">
            <v>0</v>
          </cell>
          <cell r="V109">
            <v>0</v>
          </cell>
        </row>
        <row r="110">
          <cell r="B110" t="str">
            <v>110203</v>
          </cell>
          <cell r="G110">
            <v>30380630.649999999</v>
          </cell>
          <cell r="H110">
            <v>31328396.07</v>
          </cell>
          <cell r="I110">
            <v>29011100.419999991</v>
          </cell>
          <cell r="V110">
            <v>34711214.449999988</v>
          </cell>
        </row>
        <row r="111">
          <cell r="B111" t="str">
            <v>11020301</v>
          </cell>
          <cell r="G111">
            <v>18122950.09</v>
          </cell>
          <cell r="H111">
            <v>16750370.23</v>
          </cell>
          <cell r="I111">
            <v>14612506.909999996</v>
          </cell>
          <cell r="V111">
            <v>21880352.709999993</v>
          </cell>
          <cell r="X111" t="str">
            <v>Deudores comerciales y otras cuentas por cobrar</v>
          </cell>
        </row>
        <row r="112">
          <cell r="B112" t="str">
            <v>1102030101</v>
          </cell>
          <cell r="G112">
            <v>18122950.09</v>
          </cell>
          <cell r="H112">
            <v>16750370.23</v>
          </cell>
          <cell r="I112">
            <v>14612506.909999996</v>
          </cell>
          <cell r="V112">
            <v>21880352.709999993</v>
          </cell>
          <cell r="Y112" t="str">
            <v>Consumidores de energía</v>
          </cell>
        </row>
        <row r="113">
          <cell r="B113" t="str">
            <v>1102030102</v>
          </cell>
          <cell r="G113">
            <v>0</v>
          </cell>
          <cell r="H113">
            <v>0</v>
          </cell>
          <cell r="I113">
            <v>0</v>
          </cell>
          <cell r="V113">
            <v>0</v>
          </cell>
          <cell r="Y113" t="str">
            <v>Consumidores de energía</v>
          </cell>
        </row>
        <row r="114">
          <cell r="B114" t="str">
            <v>1102030103</v>
          </cell>
          <cell r="G114">
            <v>0</v>
          </cell>
          <cell r="H114">
            <v>0</v>
          </cell>
          <cell r="I114">
            <v>0</v>
          </cell>
          <cell r="V114">
            <v>0</v>
          </cell>
          <cell r="Y114" t="str">
            <v>Consumidores de energía</v>
          </cell>
        </row>
        <row r="115">
          <cell r="B115" t="str">
            <v>1102030104</v>
          </cell>
          <cell r="G115">
            <v>0</v>
          </cell>
          <cell r="H115">
            <v>0</v>
          </cell>
          <cell r="I115">
            <v>0</v>
          </cell>
          <cell r="V115">
            <v>0</v>
          </cell>
          <cell r="Y115" t="str">
            <v>Consumidores de energía</v>
          </cell>
        </row>
        <row r="116">
          <cell r="B116" t="str">
            <v>1102030105</v>
          </cell>
          <cell r="G116">
            <v>0</v>
          </cell>
          <cell r="H116">
            <v>0</v>
          </cell>
          <cell r="I116">
            <v>0</v>
          </cell>
          <cell r="V116">
            <v>0</v>
          </cell>
          <cell r="Y116" t="str">
            <v>Consumidores de energía</v>
          </cell>
        </row>
        <row r="117">
          <cell r="B117" t="str">
            <v>1102030106</v>
          </cell>
          <cell r="G117">
            <v>0</v>
          </cell>
          <cell r="H117">
            <v>0</v>
          </cell>
          <cell r="I117">
            <v>0</v>
          </cell>
          <cell r="V117">
            <v>0</v>
          </cell>
          <cell r="Y117" t="str">
            <v>Consumidores de energía</v>
          </cell>
        </row>
        <row r="118">
          <cell r="B118" t="str">
            <v>1102030107</v>
          </cell>
          <cell r="G118">
            <v>0</v>
          </cell>
          <cell r="H118">
            <v>0</v>
          </cell>
          <cell r="I118">
            <v>0</v>
          </cell>
          <cell r="V118">
            <v>0</v>
          </cell>
          <cell r="Y118" t="str">
            <v>Consumidores de energía</v>
          </cell>
        </row>
        <row r="119">
          <cell r="B119" t="str">
            <v>1102030108</v>
          </cell>
          <cell r="G119">
            <v>0</v>
          </cell>
          <cell r="H119">
            <v>0</v>
          </cell>
          <cell r="I119">
            <v>0</v>
          </cell>
          <cell r="V119">
            <v>0</v>
          </cell>
          <cell r="Y119" t="str">
            <v>Consumidores de energía</v>
          </cell>
        </row>
        <row r="120">
          <cell r="B120" t="str">
            <v>11020302</v>
          </cell>
          <cell r="G120">
            <v>310890.69</v>
          </cell>
          <cell r="H120">
            <v>19845.409999999953</v>
          </cell>
          <cell r="I120">
            <v>25307.769999999953</v>
          </cell>
          <cell r="V120">
            <v>190306.65999999995</v>
          </cell>
          <cell r="X120" t="str">
            <v>Deudores comerciales y otras cuentas por cobrar</v>
          </cell>
          <cell r="Y120" t="str">
            <v>Cuentas por cobrar - distribuidoras de energía</v>
          </cell>
        </row>
        <row r="121">
          <cell r="B121" t="str">
            <v>11020303</v>
          </cell>
          <cell r="G121">
            <v>783248.92</v>
          </cell>
          <cell r="H121">
            <v>1137016.26</v>
          </cell>
          <cell r="I121">
            <v>1124428.31</v>
          </cell>
          <cell r="V121">
            <v>1040577.5599999999</v>
          </cell>
        </row>
        <row r="122">
          <cell r="B122" t="str">
            <v>1102030301</v>
          </cell>
          <cell r="G122">
            <v>783248.92</v>
          </cell>
          <cell r="H122">
            <v>1137016.26</v>
          </cell>
          <cell r="I122">
            <v>1124428.31</v>
          </cell>
          <cell r="V122">
            <v>1040577.5599999999</v>
          </cell>
          <cell r="X122" t="str">
            <v>Deudores comerciales y otras cuentas por cobrar</v>
          </cell>
          <cell r="Y122" t="str">
            <v>Cuentas por cobrar - subsidios a consumidores</v>
          </cell>
        </row>
        <row r="123">
          <cell r="B123" t="str">
            <v>1102030302</v>
          </cell>
          <cell r="G123">
            <v>0</v>
          </cell>
          <cell r="H123">
            <v>0</v>
          </cell>
          <cell r="I123">
            <v>0</v>
          </cell>
          <cell r="V123">
            <v>0</v>
          </cell>
          <cell r="X123" t="str">
            <v>Deudores comerciales y otras cuentas por cobrar</v>
          </cell>
          <cell r="Y123" t="str">
            <v>Cuentas por cobrar - subsidios a consumidores</v>
          </cell>
        </row>
        <row r="124">
          <cell r="B124" t="str">
            <v>1102030303</v>
          </cell>
          <cell r="G124">
            <v>0</v>
          </cell>
          <cell r="H124">
            <v>0</v>
          </cell>
          <cell r="I124">
            <v>0</v>
          </cell>
          <cell r="V124">
            <v>0</v>
          </cell>
          <cell r="X124" t="str">
            <v>Deudores comerciales y otras cuentas por cobrar</v>
          </cell>
          <cell r="Y124" t="str">
            <v>Cuentas por cobrar - subsidios a consumidores</v>
          </cell>
        </row>
        <row r="125">
          <cell r="B125" t="str">
            <v>1102030304</v>
          </cell>
          <cell r="G125">
            <v>0</v>
          </cell>
          <cell r="H125">
            <v>0</v>
          </cell>
          <cell r="I125">
            <v>0</v>
          </cell>
          <cell r="V125">
            <v>0</v>
          </cell>
          <cell r="X125" t="str">
            <v>Deudores comerciales y otras cuentas por cobrar</v>
          </cell>
          <cell r="Y125" t="str">
            <v>Cuentas por cobrar - subsidios a consumidores</v>
          </cell>
        </row>
        <row r="126">
          <cell r="B126" t="str">
            <v>11020304</v>
          </cell>
          <cell r="G126">
            <v>0</v>
          </cell>
          <cell r="H126">
            <v>0</v>
          </cell>
          <cell r="I126">
            <v>0</v>
          </cell>
          <cell r="V126">
            <v>0</v>
          </cell>
        </row>
        <row r="127">
          <cell r="B127" t="str">
            <v>1102030401</v>
          </cell>
          <cell r="G127">
            <v>0</v>
          </cell>
          <cell r="H127">
            <v>0</v>
          </cell>
          <cell r="I127">
            <v>0</v>
          </cell>
          <cell r="V127">
            <v>0</v>
          </cell>
          <cell r="X127" t="str">
            <v>Deudores comerciales y otras cuentas por cobrar</v>
          </cell>
        </row>
        <row r="128">
          <cell r="B128" t="str">
            <v>110203040101</v>
          </cell>
          <cell r="G128">
            <v>0</v>
          </cell>
          <cell r="H128">
            <v>0</v>
          </cell>
          <cell r="I128">
            <v>0</v>
          </cell>
          <cell r="V128">
            <v>0</v>
          </cell>
          <cell r="Y128" t="str">
            <v>Contratos por convenios de pago</v>
          </cell>
        </row>
        <row r="129">
          <cell r="B129" t="str">
            <v>110203040102</v>
          </cell>
          <cell r="G129">
            <v>0</v>
          </cell>
          <cell r="H129">
            <v>0</v>
          </cell>
          <cell r="I129">
            <v>0</v>
          </cell>
          <cell r="V129">
            <v>0</v>
          </cell>
          <cell r="Y129" t="str">
            <v>Contratos por convenios de pago</v>
          </cell>
        </row>
        <row r="130">
          <cell r="B130" t="str">
            <v>110203040103</v>
          </cell>
          <cell r="G130">
            <v>0</v>
          </cell>
          <cell r="H130">
            <v>0</v>
          </cell>
          <cell r="I130">
            <v>0</v>
          </cell>
          <cell r="V130">
            <v>0</v>
          </cell>
          <cell r="Y130" t="str">
            <v>Contratos por convenios de pago</v>
          </cell>
        </row>
        <row r="131">
          <cell r="B131" t="str">
            <v>110203040104</v>
          </cell>
          <cell r="G131">
            <v>0</v>
          </cell>
          <cell r="H131">
            <v>0</v>
          </cell>
          <cell r="I131">
            <v>0</v>
          </cell>
          <cell r="V131">
            <v>0</v>
          </cell>
          <cell r="Y131" t="str">
            <v>Contratos por convenios de pago</v>
          </cell>
        </row>
        <row r="132">
          <cell r="B132" t="str">
            <v>110203040105</v>
          </cell>
          <cell r="G132">
            <v>0</v>
          </cell>
          <cell r="H132">
            <v>0</v>
          </cell>
          <cell r="I132">
            <v>0</v>
          </cell>
          <cell r="V132">
            <v>0</v>
          </cell>
          <cell r="Y132" t="str">
            <v>Contratos por convenios de pago</v>
          </cell>
        </row>
        <row r="133">
          <cell r="B133" t="str">
            <v>110203040106</v>
          </cell>
          <cell r="G133">
            <v>0</v>
          </cell>
          <cell r="H133">
            <v>0</v>
          </cell>
          <cell r="I133">
            <v>0</v>
          </cell>
          <cell r="V133">
            <v>0</v>
          </cell>
          <cell r="Y133" t="str">
            <v>Contratos por convenios de pago</v>
          </cell>
        </row>
        <row r="134">
          <cell r="B134" t="str">
            <v>110203040107</v>
          </cell>
          <cell r="G134">
            <v>0</v>
          </cell>
          <cell r="H134">
            <v>0</v>
          </cell>
          <cell r="I134">
            <v>0</v>
          </cell>
          <cell r="V134">
            <v>0</v>
          </cell>
          <cell r="Y134" t="str">
            <v>Contratos por convenios de pago</v>
          </cell>
        </row>
        <row r="135">
          <cell r="B135" t="str">
            <v>110203040108</v>
          </cell>
          <cell r="G135">
            <v>0</v>
          </cell>
          <cell r="H135">
            <v>0</v>
          </cell>
          <cell r="I135">
            <v>0</v>
          </cell>
          <cell r="V135">
            <v>0</v>
          </cell>
          <cell r="Y135" t="str">
            <v>Contratos por convenios de pago</v>
          </cell>
        </row>
        <row r="136">
          <cell r="B136" t="str">
            <v>1102030402</v>
          </cell>
          <cell r="G136">
            <v>0</v>
          </cell>
          <cell r="H136">
            <v>0</v>
          </cell>
          <cell r="I136">
            <v>0</v>
          </cell>
          <cell r="V136">
            <v>0</v>
          </cell>
        </row>
        <row r="137">
          <cell r="B137" t="str">
            <v>11020305</v>
          </cell>
          <cell r="G137">
            <v>9082842.6199999992</v>
          </cell>
          <cell r="H137">
            <v>11865301.320000002</v>
          </cell>
          <cell r="I137">
            <v>11780862.360000003</v>
          </cell>
          <cell r="V137">
            <v>9554646.2300000042</v>
          </cell>
          <cell r="X137" t="str">
            <v>Deudores comerciales y otras cuentas por cobrar</v>
          </cell>
        </row>
        <row r="138">
          <cell r="B138" t="str">
            <v>1102030501</v>
          </cell>
          <cell r="G138">
            <v>9082842.6199999992</v>
          </cell>
          <cell r="H138">
            <v>11865301.320000002</v>
          </cell>
          <cell r="I138">
            <v>11780862.360000003</v>
          </cell>
          <cell r="V138">
            <v>9554646.2300000042</v>
          </cell>
          <cell r="Y138" t="str">
            <v>Energía en medidores no facturada</v>
          </cell>
        </row>
        <row r="139">
          <cell r="B139" t="str">
            <v>11020306</v>
          </cell>
          <cell r="G139">
            <v>722086.36</v>
          </cell>
          <cell r="H139">
            <v>967919.8</v>
          </cell>
          <cell r="I139">
            <v>823239.66999999993</v>
          </cell>
          <cell r="V139">
            <v>1564123.15</v>
          </cell>
        </row>
        <row r="140">
          <cell r="B140" t="str">
            <v>1102030601</v>
          </cell>
          <cell r="G140">
            <v>243657.61</v>
          </cell>
          <cell r="H140">
            <v>467042.18999999994</v>
          </cell>
          <cell r="I140">
            <v>342486.74999999994</v>
          </cell>
          <cell r="V140">
            <v>302371.30999999994</v>
          </cell>
          <cell r="X140" t="str">
            <v>Deudores comerciales y otras cuentas por cobrar</v>
          </cell>
          <cell r="Y140" t="str">
            <v>Cuentas por cobrar por otros servicios a clientes</v>
          </cell>
        </row>
        <row r="141">
          <cell r="B141" t="str">
            <v>1102030602</v>
          </cell>
          <cell r="G141">
            <v>0</v>
          </cell>
          <cell r="H141">
            <v>0</v>
          </cell>
          <cell r="I141">
            <v>0</v>
          </cell>
          <cell r="V141">
            <v>0</v>
          </cell>
          <cell r="X141" t="str">
            <v>Deudores comerciales y otras cuentas por cobrar</v>
          </cell>
          <cell r="Y141" t="str">
            <v>Cuentas por cobrar por otros servicios a clientes</v>
          </cell>
        </row>
        <row r="142">
          <cell r="B142" t="str">
            <v>1102030603</v>
          </cell>
          <cell r="G142">
            <v>0</v>
          </cell>
          <cell r="H142">
            <v>0</v>
          </cell>
          <cell r="I142">
            <v>0</v>
          </cell>
          <cell r="V142">
            <v>0</v>
          </cell>
          <cell r="X142" t="str">
            <v>Deudores comerciales y otras cuentas por cobrar</v>
          </cell>
          <cell r="Y142" t="str">
            <v>Cuentas por cobrar por venta de electrodomésticos</v>
          </cell>
        </row>
        <row r="143">
          <cell r="B143" t="str">
            <v>1102030604</v>
          </cell>
          <cell r="G143">
            <v>0</v>
          </cell>
          <cell r="H143">
            <v>0</v>
          </cell>
          <cell r="I143">
            <v>0</v>
          </cell>
          <cell r="V143">
            <v>0</v>
          </cell>
          <cell r="X143" t="str">
            <v>Deudores comerciales y otras cuentas por cobrar</v>
          </cell>
          <cell r="Y143" t="str">
            <v>Otras cuentas por cobrar</v>
          </cell>
        </row>
        <row r="144">
          <cell r="B144" t="str">
            <v>1102030605</v>
          </cell>
          <cell r="G144">
            <v>118304.1</v>
          </cell>
          <cell r="H144">
            <v>103702.89999999997</v>
          </cell>
          <cell r="I144">
            <v>60599.259999999951</v>
          </cell>
          <cell r="V144">
            <v>751869.49999999988</v>
          </cell>
          <cell r="X144" t="str">
            <v>Deudores comerciales y otras cuentas por cobrar</v>
          </cell>
          <cell r="Y144" t="str">
            <v>Cuentas por cobrar por otros servicios a clientes</v>
          </cell>
        </row>
        <row r="145">
          <cell r="B145" t="str">
            <v>1102030606</v>
          </cell>
          <cell r="G145">
            <v>332.75</v>
          </cell>
          <cell r="H145">
            <v>126.97999999999999</v>
          </cell>
          <cell r="I145">
            <v>-2.8421709430404007E-14</v>
          </cell>
          <cell r="V145">
            <v>-2.8421709430404007E-14</v>
          </cell>
          <cell r="X145" t="str">
            <v>Deudores comerciales y otras cuentas por cobrar</v>
          </cell>
          <cell r="Y145" t="str">
            <v>Otras cuentas por cobrar</v>
          </cell>
        </row>
        <row r="146">
          <cell r="B146" t="str">
            <v>1102030697</v>
          </cell>
          <cell r="G146">
            <v>0</v>
          </cell>
          <cell r="H146">
            <v>0</v>
          </cell>
          <cell r="I146">
            <v>0</v>
          </cell>
          <cell r="V146">
            <v>0</v>
          </cell>
          <cell r="X146" t="str">
            <v>Deudores comerciales y otras cuentas por cobrar</v>
          </cell>
          <cell r="Y146" t="str">
            <v>Otras cuentas por cobrar</v>
          </cell>
        </row>
        <row r="147">
          <cell r="B147" t="str">
            <v>1102030698</v>
          </cell>
          <cell r="G147">
            <v>359791.9</v>
          </cell>
          <cell r="H147">
            <v>397047.73000000004</v>
          </cell>
          <cell r="I147">
            <v>420153.66000000003</v>
          </cell>
          <cell r="V147">
            <v>509882.33999999997</v>
          </cell>
          <cell r="X147" t="str">
            <v>Deudores comerciales y otras cuentas por cobrar</v>
          </cell>
          <cell r="Y147" t="str">
            <v>Otras cuentas por cobrar</v>
          </cell>
        </row>
        <row r="148">
          <cell r="B148" t="str">
            <v>1102030699</v>
          </cell>
          <cell r="G148">
            <v>0</v>
          </cell>
          <cell r="H148">
            <v>0</v>
          </cell>
          <cell r="I148">
            <v>0</v>
          </cell>
          <cell r="V148">
            <v>0</v>
          </cell>
          <cell r="X148" t="str">
            <v>Deudores comerciales y otras cuentas por cobrar</v>
          </cell>
          <cell r="Y148" t="str">
            <v>Cuentas por cobrar - partes relacionadas</v>
          </cell>
        </row>
        <row r="149">
          <cell r="B149" t="str">
            <v>11020307</v>
          </cell>
          <cell r="G149">
            <v>65681.33</v>
          </cell>
          <cell r="H149">
            <v>79382.37999999999</v>
          </cell>
          <cell r="I149">
            <v>40313.189999999981</v>
          </cell>
          <cell r="V149">
            <v>26845.669999999984</v>
          </cell>
        </row>
        <row r="150">
          <cell r="B150" t="str">
            <v>1102030701</v>
          </cell>
          <cell r="G150">
            <v>0</v>
          </cell>
          <cell r="H150">
            <v>0</v>
          </cell>
          <cell r="I150">
            <v>0</v>
          </cell>
          <cell r="V150">
            <v>0</v>
          </cell>
          <cell r="X150" t="str">
            <v>Deudores comerciales y otras cuentas por cobrar</v>
          </cell>
          <cell r="Y150" t="str">
            <v>Cuentas por cobrar por otros servicios a clientes</v>
          </cell>
        </row>
        <row r="151">
          <cell r="B151" t="str">
            <v>1102030702</v>
          </cell>
          <cell r="G151">
            <v>0</v>
          </cell>
          <cell r="H151">
            <v>0</v>
          </cell>
          <cell r="I151">
            <v>0</v>
          </cell>
          <cell r="V151">
            <v>0</v>
          </cell>
          <cell r="X151" t="str">
            <v>Deudores comerciales y otras cuentas por cobrar</v>
          </cell>
          <cell r="Y151" t="str">
            <v>Cuentas por cobrar por otros servicios a clientes</v>
          </cell>
        </row>
        <row r="152">
          <cell r="B152" t="str">
            <v>1102030703</v>
          </cell>
          <cell r="G152">
            <v>65681.33</v>
          </cell>
          <cell r="H152">
            <v>79382.37999999999</v>
          </cell>
          <cell r="I152">
            <v>40313.189999999981</v>
          </cell>
          <cell r="V152">
            <v>26845.669999999984</v>
          </cell>
          <cell r="X152" t="str">
            <v>Deudores comerciales y otras cuentas por cobrar</v>
          </cell>
          <cell r="Y152" t="str">
            <v>Cuentas por cobrar por otros servicios a clientes</v>
          </cell>
        </row>
        <row r="153">
          <cell r="B153" t="str">
            <v>11020308</v>
          </cell>
          <cell r="G153">
            <v>1292930.6399999999</v>
          </cell>
          <cell r="H153">
            <v>508560.66999999969</v>
          </cell>
          <cell r="I153">
            <v>604442.20999999961</v>
          </cell>
          <cell r="V153">
            <v>454362.46999999986</v>
          </cell>
        </row>
        <row r="154">
          <cell r="B154" t="str">
            <v>1102030801</v>
          </cell>
          <cell r="G154">
            <v>1292930.6399999999</v>
          </cell>
          <cell r="H154">
            <v>508560.66999999969</v>
          </cell>
          <cell r="I154">
            <v>604442.20999999961</v>
          </cell>
          <cell r="V154">
            <v>454362.46999999986</v>
          </cell>
          <cell r="X154" t="str">
            <v>Deudores comerciales y otras cuentas por cobrar</v>
          </cell>
          <cell r="Y154" t="str">
            <v>Cuentas por cobrar por otros servicios a clientes</v>
          </cell>
        </row>
        <row r="155">
          <cell r="B155" t="str">
            <v>110204</v>
          </cell>
          <cell r="G155">
            <v>-790764.48</v>
          </cell>
          <cell r="H155">
            <v>-1001339.15</v>
          </cell>
          <cell r="I155">
            <v>-1107599.9000000001</v>
          </cell>
          <cell r="V155">
            <v>-2684644.04</v>
          </cell>
        </row>
        <row r="156">
          <cell r="B156" t="str">
            <v>11020401</v>
          </cell>
          <cell r="G156">
            <v>-751859.48</v>
          </cell>
          <cell r="H156">
            <v>-822475.08</v>
          </cell>
          <cell r="I156">
            <v>-915944.91999999969</v>
          </cell>
          <cell r="V156">
            <v>-2617644.5299999993</v>
          </cell>
          <cell r="X156" t="str">
            <v>Deudores comerciales y otras cuentas por cobrar</v>
          </cell>
          <cell r="Y156" t="str">
            <v>Estimación para cuentas de cobro dudoso</v>
          </cell>
        </row>
        <row r="157">
          <cell r="B157" t="str">
            <v>11020402</v>
          </cell>
          <cell r="G157">
            <v>0</v>
          </cell>
          <cell r="H157">
            <v>0</v>
          </cell>
          <cell r="I157">
            <v>0</v>
          </cell>
          <cell r="V157">
            <v>0</v>
          </cell>
          <cell r="X157" t="str">
            <v>Deudores comerciales y otras cuentas por cobrar</v>
          </cell>
          <cell r="Y157" t="str">
            <v>Estimación para cuentas de cobro dudoso</v>
          </cell>
        </row>
        <row r="158">
          <cell r="B158" t="str">
            <v>11020403</v>
          </cell>
          <cell r="G158">
            <v>0</v>
          </cell>
          <cell r="H158">
            <v>0</v>
          </cell>
          <cell r="I158">
            <v>0</v>
          </cell>
          <cell r="V158">
            <v>0</v>
          </cell>
          <cell r="X158" t="str">
            <v>Deudores comerciales y otras cuentas por cobrar</v>
          </cell>
          <cell r="Y158" t="str">
            <v>Estimación para cuentas de cobro dudoso</v>
          </cell>
        </row>
        <row r="159">
          <cell r="B159" t="str">
            <v>11020404</v>
          </cell>
          <cell r="G159">
            <v>0</v>
          </cell>
          <cell r="H159">
            <v>0</v>
          </cell>
          <cell r="I159">
            <v>0</v>
          </cell>
          <cell r="V159">
            <v>0</v>
          </cell>
          <cell r="X159" t="str">
            <v>Deudores comerciales y otras cuentas por cobrar</v>
          </cell>
          <cell r="Y159" t="str">
            <v>Estimación para cuentas de cobro dudoso</v>
          </cell>
        </row>
        <row r="160">
          <cell r="B160" t="str">
            <v>11020405</v>
          </cell>
          <cell r="G160">
            <v>0</v>
          </cell>
          <cell r="H160">
            <v>0</v>
          </cell>
          <cell r="I160">
            <v>0</v>
          </cell>
          <cell r="V160">
            <v>0</v>
          </cell>
          <cell r="X160" t="str">
            <v>Deudores comerciales y otras cuentas por cobrar</v>
          </cell>
          <cell r="Y160" t="str">
            <v>Estimación para cuentas de cobro dudoso</v>
          </cell>
        </row>
        <row r="161">
          <cell r="B161" t="str">
            <v>11020406</v>
          </cell>
          <cell r="G161">
            <v>-38905</v>
          </cell>
          <cell r="H161">
            <v>-178864.07</v>
          </cell>
          <cell r="I161">
            <v>-191654.97999999998</v>
          </cell>
          <cell r="V161">
            <v>-66999.50999999998</v>
          </cell>
          <cell r="X161" t="str">
            <v>Deudores comerciales y otras cuentas por cobrar</v>
          </cell>
          <cell r="Y161" t="str">
            <v>Estimación para cuentas de cobro dudoso</v>
          </cell>
        </row>
        <row r="162">
          <cell r="B162" t="str">
            <v>11020407</v>
          </cell>
          <cell r="G162">
            <v>0</v>
          </cell>
          <cell r="H162">
            <v>0</v>
          </cell>
          <cell r="I162">
            <v>0</v>
          </cell>
          <cell r="V162">
            <v>0</v>
          </cell>
          <cell r="X162" t="str">
            <v>Deudores comerciales y otras cuentas por cobrar</v>
          </cell>
          <cell r="Y162" t="str">
            <v>Estimación para cuentas de cobro dudoso</v>
          </cell>
        </row>
        <row r="163">
          <cell r="B163" t="str">
            <v>110205</v>
          </cell>
          <cell r="G163">
            <v>0</v>
          </cell>
          <cell r="H163">
            <v>0</v>
          </cell>
          <cell r="I163">
            <v>0</v>
          </cell>
          <cell r="V163">
            <v>0</v>
          </cell>
          <cell r="Y163" t="str">
            <v>Documentos y cuentas por cobrar, neto</v>
          </cell>
        </row>
        <row r="164">
          <cell r="B164" t="str">
            <v>11020501</v>
          </cell>
          <cell r="G164">
            <v>0</v>
          </cell>
          <cell r="H164">
            <v>0</v>
          </cell>
          <cell r="I164">
            <v>0</v>
          </cell>
          <cell r="V164">
            <v>0</v>
          </cell>
          <cell r="X164" t="str">
            <v>Deudores comerciales y otras cuentas por cobrar</v>
          </cell>
          <cell r="Y164" t="str">
            <v>Contratos por convenios de pago</v>
          </cell>
        </row>
        <row r="165">
          <cell r="B165" t="str">
            <v>11020502</v>
          </cell>
          <cell r="G165">
            <v>0</v>
          </cell>
          <cell r="H165">
            <v>0</v>
          </cell>
          <cell r="I165">
            <v>0</v>
          </cell>
          <cell r="V165">
            <v>0</v>
          </cell>
          <cell r="X165" t="str">
            <v>Deudores comerciales y otras cuentas por cobrar</v>
          </cell>
          <cell r="Y165" t="str">
            <v>Contratos por convenios de pago</v>
          </cell>
        </row>
        <row r="166">
          <cell r="B166" t="str">
            <v>11020503</v>
          </cell>
          <cell r="G166">
            <v>0</v>
          </cell>
          <cell r="H166">
            <v>0</v>
          </cell>
          <cell r="I166">
            <v>0</v>
          </cell>
          <cell r="V166">
            <v>0</v>
          </cell>
          <cell r="X166" t="str">
            <v>Deudores comerciales y otras cuentas por cobrar</v>
          </cell>
          <cell r="Y166" t="str">
            <v>Notas de Crédito del Tesoro Público</v>
          </cell>
        </row>
        <row r="167">
          <cell r="B167" t="str">
            <v>110206</v>
          </cell>
          <cell r="G167">
            <v>2857733.38</v>
          </cell>
          <cell r="H167">
            <v>14872429.809999999</v>
          </cell>
          <cell r="I167">
            <v>2842890.7100000004</v>
          </cell>
          <cell r="V167">
            <v>330825.73000000045</v>
          </cell>
        </row>
        <row r="168">
          <cell r="B168" t="str">
            <v>11020601</v>
          </cell>
          <cell r="G168">
            <v>0</v>
          </cell>
          <cell r="H168">
            <v>0</v>
          </cell>
          <cell r="I168">
            <v>0</v>
          </cell>
          <cell r="V168">
            <v>0</v>
          </cell>
        </row>
        <row r="169">
          <cell r="B169" t="str">
            <v>11020602</v>
          </cell>
          <cell r="G169">
            <v>0</v>
          </cell>
          <cell r="H169">
            <v>0</v>
          </cell>
          <cell r="I169">
            <v>0</v>
          </cell>
          <cell r="V169">
            <v>0</v>
          </cell>
        </row>
        <row r="170">
          <cell r="B170" t="str">
            <v>11020603</v>
          </cell>
          <cell r="G170">
            <v>0</v>
          </cell>
          <cell r="H170">
            <v>0</v>
          </cell>
          <cell r="I170">
            <v>0</v>
          </cell>
          <cell r="V170">
            <v>0</v>
          </cell>
        </row>
        <row r="171">
          <cell r="B171" t="str">
            <v>11020604</v>
          </cell>
          <cell r="G171">
            <v>2834289.91</v>
          </cell>
          <cell r="H171">
            <v>14870632.119999999</v>
          </cell>
          <cell r="I171">
            <v>2841093.0200000028</v>
          </cell>
          <cell r="V171">
            <v>330825.73000000283</v>
          </cell>
        </row>
        <row r="172">
          <cell r="B172" t="str">
            <v>1102060401</v>
          </cell>
          <cell r="G172">
            <v>2481092.16</v>
          </cell>
          <cell r="H172">
            <v>14449581.76</v>
          </cell>
          <cell r="I172">
            <v>2137624.7699999968</v>
          </cell>
          <cell r="V172">
            <v>-3.4924596548080444E-9</v>
          </cell>
          <cell r="X172" t="str">
            <v>Deudores comerciales y otras cuentas por cobrar</v>
          </cell>
          <cell r="Y172" t="str">
            <v>Cuentas por cobrar - compensación de costos de energía</v>
          </cell>
        </row>
        <row r="173">
          <cell r="B173" t="str">
            <v>1102060402</v>
          </cell>
          <cell r="G173">
            <v>353197.75</v>
          </cell>
          <cell r="H173">
            <v>421050.3600000001</v>
          </cell>
          <cell r="I173">
            <v>703468.25</v>
          </cell>
          <cell r="V173">
            <v>330825.72999999992</v>
          </cell>
          <cell r="X173" t="str">
            <v>Deudores comerciales y otras cuentas por cobrar</v>
          </cell>
          <cell r="Y173" t="str">
            <v>Cuentas por cobrar - compensación de costos de energía</v>
          </cell>
        </row>
        <row r="174">
          <cell r="B174" t="str">
            <v>11020605</v>
          </cell>
          <cell r="G174">
            <v>23443.47</v>
          </cell>
          <cell r="H174">
            <v>1797.6900000000053</v>
          </cell>
          <cell r="I174">
            <v>1797.6900000000053</v>
          </cell>
          <cell r="V174">
            <v>5.2295945351943374E-12</v>
          </cell>
          <cell r="X174" t="str">
            <v>Otros activos</v>
          </cell>
          <cell r="Y174" t="str">
            <v>Pagos realizados por anticipado</v>
          </cell>
        </row>
        <row r="175">
          <cell r="B175" t="str">
            <v>110207</v>
          </cell>
          <cell r="G175">
            <v>6432.77</v>
          </cell>
          <cell r="H175">
            <v>2916.0500000000011</v>
          </cell>
          <cell r="I175">
            <v>13501.189999999999</v>
          </cell>
          <cell r="V175">
            <v>14913.660000000003</v>
          </cell>
        </row>
        <row r="176">
          <cell r="B176" t="str">
            <v>11020701</v>
          </cell>
          <cell r="G176">
            <v>92.35</v>
          </cell>
          <cell r="H176">
            <v>1573.7800000000004</v>
          </cell>
          <cell r="I176">
            <v>428.5</v>
          </cell>
          <cell r="V176">
            <v>412.6400000000001</v>
          </cell>
        </row>
        <row r="177">
          <cell r="B177" t="str">
            <v>1102070101</v>
          </cell>
          <cell r="G177">
            <v>92.35</v>
          </cell>
          <cell r="H177">
            <v>1573.7800000000004</v>
          </cell>
          <cell r="I177">
            <v>428.5</v>
          </cell>
          <cell r="V177">
            <v>412.6400000000001</v>
          </cell>
          <cell r="X177" t="str">
            <v>Deudores comerciales y otras cuentas por cobrar</v>
          </cell>
          <cell r="Y177" t="str">
            <v>Cuentas por cobrar a otros deudores</v>
          </cell>
        </row>
        <row r="178">
          <cell r="B178" t="str">
            <v>1102070102</v>
          </cell>
          <cell r="G178">
            <v>0</v>
          </cell>
          <cell r="H178">
            <v>0</v>
          </cell>
          <cell r="I178">
            <v>0</v>
          </cell>
          <cell r="V178">
            <v>0</v>
          </cell>
          <cell r="X178" t="str">
            <v>Deudores comerciales y otras cuentas por cobrar</v>
          </cell>
        </row>
        <row r="179">
          <cell r="B179" t="str">
            <v>11020702</v>
          </cell>
          <cell r="G179">
            <v>0</v>
          </cell>
          <cell r="H179">
            <v>0</v>
          </cell>
          <cell r="I179">
            <v>0.02</v>
          </cell>
          <cell r="V179">
            <v>2.0000000000436557E-2</v>
          </cell>
          <cell r="X179" t="str">
            <v>Deudores comerciales y otras cuentas por cobrar</v>
          </cell>
        </row>
        <row r="180">
          <cell r="B180" t="str">
            <v>11020703</v>
          </cell>
          <cell r="G180">
            <v>6340.42</v>
          </cell>
          <cell r="H180">
            <v>1342.2700000000004</v>
          </cell>
          <cell r="I180">
            <v>13072.670000000002</v>
          </cell>
          <cell r="V180">
            <v>14501.000000000004</v>
          </cell>
          <cell r="X180" t="str">
            <v>Deudores comerciales y otras cuentas por cobrar</v>
          </cell>
          <cell r="Y180" t="str">
            <v>Otras cuentas por cobrar</v>
          </cell>
        </row>
        <row r="181">
          <cell r="B181" t="str">
            <v>110208</v>
          </cell>
          <cell r="G181">
            <v>64630.080000000002</v>
          </cell>
          <cell r="H181">
            <v>66096.750000000015</v>
          </cell>
          <cell r="I181">
            <v>54847.020000000004</v>
          </cell>
          <cell r="V181">
            <v>48750.97</v>
          </cell>
          <cell r="Y181" t="str">
            <v>Documentos y cuentas por cobrar, neto</v>
          </cell>
        </row>
        <row r="182">
          <cell r="B182" t="str">
            <v>11020801</v>
          </cell>
          <cell r="G182">
            <v>64630.080000000002</v>
          </cell>
          <cell r="H182">
            <v>66096.750000000015</v>
          </cell>
          <cell r="I182">
            <v>54847.020000000004</v>
          </cell>
          <cell r="V182">
            <v>48750.97</v>
          </cell>
        </row>
        <row r="183">
          <cell r="B183" t="str">
            <v>1102080101</v>
          </cell>
          <cell r="G183">
            <v>6913.97</v>
          </cell>
          <cell r="H183">
            <v>2937.4300000000012</v>
          </cell>
          <cell r="I183">
            <v>2046.7300000000018</v>
          </cell>
          <cell r="V183">
            <v>2.0747847884194925E-12</v>
          </cell>
          <cell r="X183" t="str">
            <v>Deudores comerciales y otras cuentas por cobrar</v>
          </cell>
          <cell r="Y183" t="str">
            <v>Cuentas por cobrar a empleados</v>
          </cell>
        </row>
        <row r="184">
          <cell r="B184" t="str">
            <v>1102080102</v>
          </cell>
          <cell r="G184">
            <v>3175.63</v>
          </cell>
          <cell r="H184">
            <v>8902.3799999999992</v>
          </cell>
          <cell r="I184">
            <v>-2.2737367544323206E-13</v>
          </cell>
          <cell r="V184">
            <v>-2.2737367544323206E-13</v>
          </cell>
          <cell r="X184" t="str">
            <v>Deudores comerciales y otras cuentas por cobrar</v>
          </cell>
          <cell r="Y184" t="str">
            <v>Cuentas por cobrar a empleados</v>
          </cell>
        </row>
        <row r="185">
          <cell r="B185" t="str">
            <v>1102080103</v>
          </cell>
          <cell r="G185">
            <v>7150.47</v>
          </cell>
          <cell r="H185">
            <v>9589.69</v>
          </cell>
          <cell r="I185">
            <v>11093.020000000004</v>
          </cell>
          <cell r="V185">
            <v>9781.7000000000025</v>
          </cell>
          <cell r="X185" t="str">
            <v>Deudores comerciales y otras cuentas por cobrar</v>
          </cell>
          <cell r="Y185" t="str">
            <v>Cuentas por cobrar a empleados</v>
          </cell>
        </row>
        <row r="186">
          <cell r="B186" t="str">
            <v>1102080104</v>
          </cell>
          <cell r="G186">
            <v>389.08</v>
          </cell>
          <cell r="H186">
            <v>-1.4210854715202004E-14</v>
          </cell>
          <cell r="I186">
            <v>-1.4210854715202004E-14</v>
          </cell>
          <cell r="V186">
            <v>-1.4210854715202004E-14</v>
          </cell>
          <cell r="X186" t="str">
            <v>Deudores comerciales y otras cuentas por cobrar</v>
          </cell>
          <cell r="Y186" t="str">
            <v>Cuentas por cobrar a empleados</v>
          </cell>
        </row>
        <row r="187">
          <cell r="B187" t="str">
            <v>1102080105</v>
          </cell>
          <cell r="G187">
            <v>0</v>
          </cell>
          <cell r="H187">
            <v>0</v>
          </cell>
          <cell r="I187">
            <v>0</v>
          </cell>
          <cell r="V187">
            <v>0</v>
          </cell>
          <cell r="X187" t="str">
            <v>Deudores comerciales y otras cuentas por cobrar</v>
          </cell>
          <cell r="Y187" t="str">
            <v>Cuentas por cobrar a empleados</v>
          </cell>
        </row>
        <row r="188">
          <cell r="B188" t="str">
            <v>1102080106</v>
          </cell>
          <cell r="G188">
            <v>47000.93</v>
          </cell>
          <cell r="H188">
            <v>44604.12</v>
          </cell>
          <cell r="I188">
            <v>41060.240000000005</v>
          </cell>
          <cell r="V188">
            <v>38969.270000000011</v>
          </cell>
          <cell r="X188" t="str">
            <v>Deudores comerciales y otras cuentas por cobrar.</v>
          </cell>
          <cell r="Y188" t="str">
            <v>Cuentas por cobrar a empleados.</v>
          </cell>
        </row>
        <row r="189">
          <cell r="B189" t="str">
            <v>1102080107</v>
          </cell>
          <cell r="G189">
            <v>0</v>
          </cell>
          <cell r="H189">
            <v>0</v>
          </cell>
          <cell r="I189">
            <v>10.979999999995925</v>
          </cell>
          <cell r="V189">
            <v>-3.808509063674137E-12</v>
          </cell>
          <cell r="X189" t="str">
            <v>Deudores comerciales y otras cuentas por cobrar</v>
          </cell>
          <cell r="Y189" t="str">
            <v>Otras cuentas por cobrar</v>
          </cell>
        </row>
        <row r="190">
          <cell r="B190" t="str">
            <v>1102080108</v>
          </cell>
          <cell r="G190">
            <v>0</v>
          </cell>
          <cell r="H190">
            <v>0</v>
          </cell>
          <cell r="I190">
            <v>0</v>
          </cell>
          <cell r="V190">
            <v>0</v>
          </cell>
          <cell r="X190" t="str">
            <v>Deudores comerciales y otras cuentas por cobrar</v>
          </cell>
          <cell r="Y190" t="str">
            <v>Cuentas por cobrar a empleados</v>
          </cell>
        </row>
        <row r="191">
          <cell r="B191" t="str">
            <v>1102080109</v>
          </cell>
          <cell r="G191">
            <v>0</v>
          </cell>
          <cell r="H191">
            <v>0</v>
          </cell>
          <cell r="I191">
            <v>0</v>
          </cell>
          <cell r="V191">
            <v>0</v>
          </cell>
          <cell r="X191" t="str">
            <v>Deudores comerciales y otras cuentas por cobrar</v>
          </cell>
          <cell r="Y191" t="str">
            <v>Otras cuentas por cobrar</v>
          </cell>
        </row>
        <row r="192">
          <cell r="B192" t="str">
            <v>1102080110</v>
          </cell>
          <cell r="G192">
            <v>0</v>
          </cell>
          <cell r="H192">
            <v>63.13</v>
          </cell>
          <cell r="I192">
            <v>636.04999999999995</v>
          </cell>
          <cell r="V192">
            <v>2.8421709430404007E-14</v>
          </cell>
          <cell r="X192" t="str">
            <v>Deudores comerciales y otras cuentas por cobrar</v>
          </cell>
          <cell r="Y192" t="str">
            <v>Cuentas por cobrar a empleados</v>
          </cell>
        </row>
        <row r="193">
          <cell r="B193" t="str">
            <v>110209</v>
          </cell>
          <cell r="G193">
            <v>0</v>
          </cell>
          <cell r="H193">
            <v>0</v>
          </cell>
          <cell r="I193">
            <v>0</v>
          </cell>
          <cell r="V193">
            <v>0</v>
          </cell>
        </row>
        <row r="194">
          <cell r="B194" t="str">
            <v>110210</v>
          </cell>
          <cell r="G194">
            <v>211.25</v>
          </cell>
          <cell r="H194">
            <v>50</v>
          </cell>
          <cell r="I194">
            <v>0</v>
          </cell>
          <cell r="V194">
            <v>5250</v>
          </cell>
        </row>
        <row r="195">
          <cell r="B195" t="str">
            <v>11021001</v>
          </cell>
          <cell r="G195">
            <v>211.25</v>
          </cell>
          <cell r="H195">
            <v>50</v>
          </cell>
          <cell r="I195">
            <v>0</v>
          </cell>
          <cell r="V195">
            <v>5250</v>
          </cell>
        </row>
        <row r="196">
          <cell r="B196" t="str">
            <v>1102100101</v>
          </cell>
          <cell r="G196">
            <v>211.25</v>
          </cell>
          <cell r="H196">
            <v>50.000000000000028</v>
          </cell>
          <cell r="I196">
            <v>2.8421709430404007E-14</v>
          </cell>
          <cell r="V196">
            <v>2.8421709430404007E-14</v>
          </cell>
          <cell r="X196" t="str">
            <v>Deudores comerciales y otras cuentas por cobrar</v>
          </cell>
          <cell r="Y196" t="str">
            <v>Otras cuentas por cobrar</v>
          </cell>
        </row>
        <row r="197">
          <cell r="B197" t="str">
            <v>1102100102</v>
          </cell>
          <cell r="G197">
            <v>0</v>
          </cell>
          <cell r="H197">
            <v>0</v>
          </cell>
          <cell r="I197">
            <v>0</v>
          </cell>
          <cell r="V197">
            <v>5250</v>
          </cell>
          <cell r="X197" t="str">
            <v>Deudores comerciales y otras cuentas por cobrar</v>
          </cell>
          <cell r="Y197" t="str">
            <v>Otras cuentas por cobrar</v>
          </cell>
        </row>
        <row r="198">
          <cell r="B198" t="str">
            <v>1102100103</v>
          </cell>
          <cell r="G198">
            <v>0</v>
          </cell>
          <cell r="H198">
            <v>0</v>
          </cell>
          <cell r="I198">
            <v>0</v>
          </cell>
          <cell r="V198">
            <v>0</v>
          </cell>
          <cell r="X198" t="str">
            <v>Deudores comerciales y otras cuentas por cobrar</v>
          </cell>
          <cell r="Y198" t="str">
            <v>Cuentas por cobrar - subsidios a consumidores</v>
          </cell>
        </row>
        <row r="199">
          <cell r="B199" t="str">
            <v>1102100104</v>
          </cell>
          <cell r="G199">
            <v>0</v>
          </cell>
          <cell r="H199">
            <v>0</v>
          </cell>
          <cell r="I199">
            <v>0</v>
          </cell>
          <cell r="V199">
            <v>0</v>
          </cell>
          <cell r="X199" t="str">
            <v>Deudores comerciales y otras cuentas por cobrar</v>
          </cell>
          <cell r="Y199" t="str">
            <v>Otras cuentas por cobrar</v>
          </cell>
        </row>
        <row r="200">
          <cell r="B200" t="str">
            <v>11021002</v>
          </cell>
          <cell r="G200">
            <v>0</v>
          </cell>
          <cell r="H200">
            <v>0</v>
          </cell>
          <cell r="I200">
            <v>0</v>
          </cell>
          <cell r="V200">
            <v>0</v>
          </cell>
          <cell r="X200" t="str">
            <v>Deudores comerciales y otras cuentas por cobrar</v>
          </cell>
        </row>
        <row r="201">
          <cell r="B201" t="str">
            <v>1102100201</v>
          </cell>
          <cell r="G201">
            <v>0</v>
          </cell>
          <cell r="H201">
            <v>0</v>
          </cell>
          <cell r="I201">
            <v>0</v>
          </cell>
          <cell r="V201">
            <v>0</v>
          </cell>
          <cell r="Y201" t="str">
            <v>Otras cuentas por cobrar</v>
          </cell>
        </row>
        <row r="202">
          <cell r="B202" t="str">
            <v>1102100202</v>
          </cell>
          <cell r="G202">
            <v>0</v>
          </cell>
          <cell r="H202">
            <v>0</v>
          </cell>
          <cell r="I202">
            <v>0</v>
          </cell>
          <cell r="V202">
            <v>0</v>
          </cell>
          <cell r="Y202" t="str">
            <v>Otras cuentas por cobrar</v>
          </cell>
        </row>
        <row r="203">
          <cell r="B203" t="str">
            <v>1102100203</v>
          </cell>
          <cell r="G203">
            <v>0</v>
          </cell>
          <cell r="H203">
            <v>0</v>
          </cell>
          <cell r="I203">
            <v>0</v>
          </cell>
          <cell r="V203">
            <v>0</v>
          </cell>
          <cell r="Y203" t="str">
            <v>Otras cuentas por cobrar</v>
          </cell>
        </row>
        <row r="204">
          <cell r="B204" t="str">
            <v>1102100204</v>
          </cell>
          <cell r="G204">
            <v>0</v>
          </cell>
          <cell r="H204">
            <v>0</v>
          </cell>
          <cell r="I204">
            <v>0</v>
          </cell>
          <cell r="V204">
            <v>0</v>
          </cell>
          <cell r="Y204" t="str">
            <v>Otras cuentas por cobrar</v>
          </cell>
        </row>
        <row r="205">
          <cell r="B205" t="str">
            <v>1102100205</v>
          </cell>
          <cell r="G205">
            <v>0</v>
          </cell>
          <cell r="H205">
            <v>0</v>
          </cell>
          <cell r="I205">
            <v>0</v>
          </cell>
          <cell r="V205">
            <v>0</v>
          </cell>
          <cell r="Y205" t="str">
            <v>Otras cuentas por cobrar</v>
          </cell>
        </row>
        <row r="206">
          <cell r="B206" t="str">
            <v>1102100206</v>
          </cell>
          <cell r="G206">
            <v>0</v>
          </cell>
          <cell r="H206">
            <v>0</v>
          </cell>
          <cell r="I206">
            <v>0</v>
          </cell>
          <cell r="V206">
            <v>0</v>
          </cell>
          <cell r="Y206" t="str">
            <v>Otras cuentas por cobrar</v>
          </cell>
        </row>
        <row r="207">
          <cell r="B207" t="str">
            <v>1102100207</v>
          </cell>
          <cell r="G207">
            <v>0</v>
          </cell>
          <cell r="H207">
            <v>0</v>
          </cell>
          <cell r="I207">
            <v>0</v>
          </cell>
          <cell r="V207">
            <v>0</v>
          </cell>
          <cell r="Y207" t="str">
            <v>Otras cuentas por cobrar</v>
          </cell>
        </row>
        <row r="208">
          <cell r="B208" t="str">
            <v>1102100208</v>
          </cell>
          <cell r="G208">
            <v>0</v>
          </cell>
          <cell r="H208">
            <v>0</v>
          </cell>
          <cell r="I208">
            <v>0</v>
          </cell>
          <cell r="V208">
            <v>0</v>
          </cell>
          <cell r="Y208" t="str">
            <v>Otras cuentas por cobrar</v>
          </cell>
        </row>
        <row r="209">
          <cell r="B209" t="str">
            <v>1102100209</v>
          </cell>
          <cell r="G209">
            <v>0</v>
          </cell>
          <cell r="H209">
            <v>0</v>
          </cell>
          <cell r="I209">
            <v>0</v>
          </cell>
          <cell r="V209">
            <v>0</v>
          </cell>
          <cell r="Y209" t="str">
            <v>Otras cuentas por cobrar</v>
          </cell>
        </row>
        <row r="210">
          <cell r="B210" t="str">
            <v>1102100210</v>
          </cell>
          <cell r="G210">
            <v>0</v>
          </cell>
          <cell r="H210">
            <v>0</v>
          </cell>
          <cell r="I210">
            <v>0</v>
          </cell>
          <cell r="V210">
            <v>0</v>
          </cell>
          <cell r="Y210" t="str">
            <v>Otras cuentas por cobrar</v>
          </cell>
        </row>
        <row r="211">
          <cell r="B211" t="str">
            <v>1102100211</v>
          </cell>
          <cell r="G211">
            <v>0</v>
          </cell>
          <cell r="H211">
            <v>0</v>
          </cell>
          <cell r="I211">
            <v>0</v>
          </cell>
          <cell r="V211">
            <v>0</v>
          </cell>
          <cell r="Y211" t="str">
            <v>Otras cuentas por cobrar</v>
          </cell>
        </row>
        <row r="212">
          <cell r="B212" t="str">
            <v>1102100212</v>
          </cell>
          <cell r="G212">
            <v>0</v>
          </cell>
          <cell r="H212">
            <v>0</v>
          </cell>
          <cell r="I212">
            <v>0</v>
          </cell>
          <cell r="V212">
            <v>0</v>
          </cell>
          <cell r="Y212" t="str">
            <v>Otras cuentas por cobrar</v>
          </cell>
        </row>
        <row r="213">
          <cell r="B213" t="str">
            <v>1102100213</v>
          </cell>
          <cell r="V213">
            <v>0</v>
          </cell>
        </row>
        <row r="214">
          <cell r="B214" t="str">
            <v>11021003</v>
          </cell>
          <cell r="G214">
            <v>0</v>
          </cell>
          <cell r="H214">
            <v>0</v>
          </cell>
          <cell r="I214">
            <v>0</v>
          </cell>
          <cell r="V214">
            <v>0</v>
          </cell>
          <cell r="Y214" t="str">
            <v>Otras cuentas por cobrar</v>
          </cell>
        </row>
        <row r="215">
          <cell r="B215" t="str">
            <v>1102100307</v>
          </cell>
          <cell r="G215">
            <v>0</v>
          </cell>
          <cell r="H215">
            <v>0</v>
          </cell>
          <cell r="I215">
            <v>0</v>
          </cell>
          <cell r="V215">
            <v>0</v>
          </cell>
          <cell r="X215" t="str">
            <v>Deudores comerciales y otras cuentas por cobrar</v>
          </cell>
        </row>
        <row r="216">
          <cell r="B216" t="str">
            <v>11021004</v>
          </cell>
          <cell r="G216">
            <v>0</v>
          </cell>
          <cell r="H216">
            <v>0</v>
          </cell>
          <cell r="I216">
            <v>0</v>
          </cell>
          <cell r="V216">
            <v>0</v>
          </cell>
          <cell r="X216" t="str">
            <v>Deudores comerciales y otras cuentas por cobrar</v>
          </cell>
          <cell r="Y216" t="str">
            <v>Cuentas por cobrar a otros deudores</v>
          </cell>
        </row>
        <row r="217">
          <cell r="B217" t="str">
            <v>11021005</v>
          </cell>
          <cell r="G217">
            <v>0</v>
          </cell>
          <cell r="H217">
            <v>0</v>
          </cell>
          <cell r="I217">
            <v>0</v>
          </cell>
          <cell r="V217">
            <v>0</v>
          </cell>
          <cell r="Y217" t="str">
            <v>Otras cuentas por cobrar</v>
          </cell>
        </row>
        <row r="218">
          <cell r="B218" t="str">
            <v>11021006</v>
          </cell>
          <cell r="G218">
            <v>0</v>
          </cell>
          <cell r="H218">
            <v>0</v>
          </cell>
          <cell r="I218">
            <v>0</v>
          </cell>
          <cell r="V218">
            <v>0</v>
          </cell>
          <cell r="Y218" t="str">
            <v>Otras cuentas por cobrar</v>
          </cell>
        </row>
        <row r="219">
          <cell r="B219" t="str">
            <v>1103</v>
          </cell>
          <cell r="G219">
            <v>0</v>
          </cell>
          <cell r="H219">
            <v>0</v>
          </cell>
          <cell r="I219">
            <v>0</v>
          </cell>
          <cell r="V219">
            <v>0</v>
          </cell>
        </row>
        <row r="220">
          <cell r="B220" t="str">
            <v>110301</v>
          </cell>
          <cell r="G220">
            <v>0</v>
          </cell>
          <cell r="H220">
            <v>0</v>
          </cell>
          <cell r="I220">
            <v>0</v>
          </cell>
          <cell r="V220">
            <v>0</v>
          </cell>
        </row>
        <row r="221">
          <cell r="B221" t="str">
            <v>1104</v>
          </cell>
          <cell r="G221">
            <v>177879.27</v>
          </cell>
          <cell r="H221">
            <v>548403.93000000005</v>
          </cell>
          <cell r="I221">
            <v>10569.050000000039</v>
          </cell>
          <cell r="V221">
            <v>80450.71000000005</v>
          </cell>
          <cell r="X221" t="str">
            <v>Otros activos</v>
          </cell>
          <cell r="Y221" t="str">
            <v>Remamente de crédito fiscal IVA</v>
          </cell>
        </row>
        <row r="222">
          <cell r="B222" t="str">
            <v>110401</v>
          </cell>
          <cell r="G222">
            <v>0</v>
          </cell>
          <cell r="H222">
            <v>0</v>
          </cell>
          <cell r="I222">
            <v>0</v>
          </cell>
          <cell r="V222">
            <v>0</v>
          </cell>
          <cell r="Y222" t="str">
            <v>IVA crédito fiscal</v>
          </cell>
        </row>
        <row r="223">
          <cell r="B223" t="str">
            <v>110402</v>
          </cell>
          <cell r="G223">
            <v>0</v>
          </cell>
          <cell r="H223">
            <v>0</v>
          </cell>
          <cell r="I223">
            <v>0</v>
          </cell>
          <cell r="V223">
            <v>0</v>
          </cell>
          <cell r="Y223" t="str">
            <v>IVA crédito fiscal</v>
          </cell>
        </row>
        <row r="224">
          <cell r="B224" t="str">
            <v>110403</v>
          </cell>
          <cell r="G224">
            <v>0</v>
          </cell>
          <cell r="H224">
            <v>0</v>
          </cell>
          <cell r="I224">
            <v>0</v>
          </cell>
          <cell r="V224">
            <v>0</v>
          </cell>
          <cell r="Y224" t="str">
            <v>IVA crédito fiscal</v>
          </cell>
        </row>
        <row r="225">
          <cell r="B225" t="str">
            <v>110404</v>
          </cell>
          <cell r="G225">
            <v>154076.17000000001</v>
          </cell>
          <cell r="H225">
            <v>461800.37</v>
          </cell>
          <cell r="I225">
            <v>-1.6370904631912708E-11</v>
          </cell>
          <cell r="V225">
            <v>-1.6370904631912708E-11</v>
          </cell>
          <cell r="Y225" t="str">
            <v>IVA crédito fiscal</v>
          </cell>
        </row>
        <row r="226">
          <cell r="B226" t="str">
            <v>110405</v>
          </cell>
          <cell r="G226">
            <v>0</v>
          </cell>
          <cell r="H226">
            <v>7086.6500000000233</v>
          </cell>
          <cell r="I226">
            <v>10569.050000000025</v>
          </cell>
          <cell r="V226">
            <v>80450.710000000021</v>
          </cell>
          <cell r="Y226" t="str">
            <v>IVA crédito fiscal</v>
          </cell>
        </row>
        <row r="227">
          <cell r="B227" t="str">
            <v>110406</v>
          </cell>
          <cell r="G227">
            <v>14280.8</v>
          </cell>
          <cell r="H227">
            <v>69194.880000000005</v>
          </cell>
          <cell r="I227">
            <v>1.4551915228366852E-11</v>
          </cell>
          <cell r="V227">
            <v>1.4551915228366852E-11</v>
          </cell>
          <cell r="Y227" t="str">
            <v>IVA crédito fiscal</v>
          </cell>
        </row>
        <row r="228">
          <cell r="B228" t="str">
            <v>110407</v>
          </cell>
          <cell r="G228">
            <v>9522.2999999999993</v>
          </cell>
          <cell r="H228">
            <v>10322.029999999995</v>
          </cell>
          <cell r="I228">
            <v>-5.4569682106375694E-12</v>
          </cell>
          <cell r="V228">
            <v>-5.4569682106375694E-12</v>
          </cell>
          <cell r="Y228" t="str">
            <v>IVA crédito fiscal</v>
          </cell>
        </row>
        <row r="229">
          <cell r="B229" t="str">
            <v>1105</v>
          </cell>
          <cell r="G229">
            <v>0</v>
          </cell>
          <cell r="H229">
            <v>0</v>
          </cell>
          <cell r="I229">
            <v>0</v>
          </cell>
          <cell r="V229">
            <v>0</v>
          </cell>
        </row>
        <row r="230">
          <cell r="B230" t="str">
            <v>110501</v>
          </cell>
          <cell r="G230">
            <v>0</v>
          </cell>
          <cell r="H230">
            <v>0</v>
          </cell>
          <cell r="I230">
            <v>0</v>
          </cell>
          <cell r="V230">
            <v>0</v>
          </cell>
        </row>
        <row r="231">
          <cell r="B231" t="str">
            <v>11050101</v>
          </cell>
          <cell r="G231">
            <v>0</v>
          </cell>
          <cell r="H231">
            <v>0</v>
          </cell>
          <cell r="I231">
            <v>0</v>
          </cell>
          <cell r="V231">
            <v>0</v>
          </cell>
        </row>
        <row r="232">
          <cell r="B232" t="str">
            <v>110502</v>
          </cell>
          <cell r="G232">
            <v>0</v>
          </cell>
          <cell r="H232">
            <v>0</v>
          </cell>
          <cell r="I232">
            <v>0</v>
          </cell>
          <cell r="V232">
            <v>0</v>
          </cell>
        </row>
        <row r="233">
          <cell r="B233" t="str">
            <v>11050201</v>
          </cell>
          <cell r="G233">
            <v>0</v>
          </cell>
          <cell r="H233">
            <v>0</v>
          </cell>
          <cell r="I233">
            <v>0</v>
          </cell>
          <cell r="V233">
            <v>0</v>
          </cell>
        </row>
        <row r="234">
          <cell r="B234" t="str">
            <v>1106</v>
          </cell>
          <cell r="G234">
            <v>423791.85</v>
          </cell>
          <cell r="H234">
            <v>518960.3899999999</v>
          </cell>
          <cell r="I234">
            <v>322376.44999999995</v>
          </cell>
          <cell r="V234">
            <v>599637.59</v>
          </cell>
          <cell r="X234" t="str">
            <v>Deudores comerciales y otras cuentas por cobrar</v>
          </cell>
          <cell r="Y234" t="str">
            <v>Cuentas por cobrar - partes relacionadas</v>
          </cell>
        </row>
        <row r="235">
          <cell r="B235" t="str">
            <v>110601</v>
          </cell>
          <cell r="G235">
            <v>0</v>
          </cell>
          <cell r="H235">
            <v>0</v>
          </cell>
          <cell r="I235">
            <v>0</v>
          </cell>
          <cell r="V235">
            <v>0</v>
          </cell>
        </row>
        <row r="236">
          <cell r="B236" t="str">
            <v>110602</v>
          </cell>
          <cell r="G236">
            <v>0</v>
          </cell>
          <cell r="H236">
            <v>0</v>
          </cell>
          <cell r="I236">
            <v>0</v>
          </cell>
          <cell r="V236">
            <v>0</v>
          </cell>
        </row>
        <row r="237">
          <cell r="B237" t="str">
            <v>110603</v>
          </cell>
          <cell r="G237">
            <v>0</v>
          </cell>
          <cell r="H237">
            <v>0</v>
          </cell>
          <cell r="I237">
            <v>0</v>
          </cell>
          <cell r="V237">
            <v>0</v>
          </cell>
        </row>
        <row r="238">
          <cell r="B238" t="str">
            <v>110604</v>
          </cell>
          <cell r="G238">
            <v>423791.85</v>
          </cell>
          <cell r="H238">
            <v>518960.3899999999</v>
          </cell>
          <cell r="I238">
            <v>322376.44999999995</v>
          </cell>
          <cell r="V238">
            <v>599637.59</v>
          </cell>
        </row>
        <row r="239">
          <cell r="B239" t="str">
            <v>11060401</v>
          </cell>
          <cell r="G239">
            <v>423791.85</v>
          </cell>
          <cell r="H239">
            <v>518960.3899999999</v>
          </cell>
          <cell r="I239">
            <v>322376.44999999995</v>
          </cell>
          <cell r="V239">
            <v>599637.59</v>
          </cell>
        </row>
        <row r="240">
          <cell r="B240" t="str">
            <v>11060402</v>
          </cell>
        </row>
        <row r="241">
          <cell r="B241" t="str">
            <v>110605</v>
          </cell>
          <cell r="G241">
            <v>0</v>
          </cell>
          <cell r="H241">
            <v>0</v>
          </cell>
          <cell r="I241">
            <v>0</v>
          </cell>
          <cell r="V241">
            <v>0</v>
          </cell>
        </row>
        <row r="242">
          <cell r="B242" t="str">
            <v>11060501</v>
          </cell>
          <cell r="G242">
            <v>0</v>
          </cell>
          <cell r="H242">
            <v>0</v>
          </cell>
          <cell r="I242">
            <v>0</v>
          </cell>
          <cell r="V242">
            <v>0</v>
          </cell>
        </row>
        <row r="243">
          <cell r="B243" t="str">
            <v>11060502</v>
          </cell>
          <cell r="G243">
            <v>0</v>
          </cell>
          <cell r="H243">
            <v>0</v>
          </cell>
          <cell r="I243">
            <v>0</v>
          </cell>
          <cell r="V243">
            <v>0</v>
          </cell>
        </row>
        <row r="244">
          <cell r="B244" t="str">
            <v>11060503</v>
          </cell>
          <cell r="G244">
            <v>0</v>
          </cell>
          <cell r="H244">
            <v>0</v>
          </cell>
          <cell r="I244">
            <v>0</v>
          </cell>
          <cell r="V244">
            <v>0</v>
          </cell>
        </row>
        <row r="245">
          <cell r="B245" t="str">
            <v>1107</v>
          </cell>
          <cell r="G245">
            <v>1123238.79</v>
          </cell>
          <cell r="H245">
            <v>1293928.02</v>
          </cell>
          <cell r="I245">
            <v>898622.60999999987</v>
          </cell>
          <cell r="V245">
            <v>4894050.9999999991</v>
          </cell>
          <cell r="Y245" t="str">
            <v xml:space="preserve">Inventario de materiales y electrodomésticos </v>
          </cell>
        </row>
        <row r="246">
          <cell r="B246" t="str">
            <v>110701</v>
          </cell>
          <cell r="G246">
            <v>885444.62</v>
          </cell>
          <cell r="H246">
            <v>1240521.5700000012</v>
          </cell>
          <cell r="I246">
            <v>667125.01000000024</v>
          </cell>
          <cell r="V246">
            <v>4181124.6900000004</v>
          </cell>
        </row>
        <row r="247">
          <cell r="B247" t="str">
            <v>11070101</v>
          </cell>
          <cell r="G247">
            <v>470133.54</v>
          </cell>
          <cell r="H247">
            <v>748612.98999999976</v>
          </cell>
          <cell r="I247">
            <v>223510.15999999968</v>
          </cell>
          <cell r="V247">
            <v>3734956.6599999997</v>
          </cell>
          <cell r="X247" t="str">
            <v>Inventarios</v>
          </cell>
        </row>
        <row r="248">
          <cell r="B248" t="str">
            <v>11070102</v>
          </cell>
          <cell r="G248">
            <v>186971.9</v>
          </cell>
          <cell r="H248">
            <v>217022.16</v>
          </cell>
          <cell r="I248">
            <v>161212.36999999994</v>
          </cell>
          <cell r="V248">
            <v>170945.77999999994</v>
          </cell>
          <cell r="X248" t="str">
            <v>Inventarios</v>
          </cell>
        </row>
        <row r="249">
          <cell r="B249" t="str">
            <v>11070103</v>
          </cell>
          <cell r="G249">
            <v>228339.18</v>
          </cell>
          <cell r="H249">
            <v>274886.42</v>
          </cell>
          <cell r="I249">
            <v>282402.47999999992</v>
          </cell>
          <cell r="V249">
            <v>275222.24999999994</v>
          </cell>
          <cell r="X249" t="str">
            <v>Inventarios</v>
          </cell>
        </row>
        <row r="250">
          <cell r="B250" t="str">
            <v>11070104</v>
          </cell>
          <cell r="G250">
            <v>0</v>
          </cell>
          <cell r="H250">
            <v>0</v>
          </cell>
          <cell r="I250">
            <v>0</v>
          </cell>
          <cell r="V250">
            <v>0</v>
          </cell>
          <cell r="X250" t="str">
            <v>Inventarios</v>
          </cell>
        </row>
        <row r="251">
          <cell r="B251" t="str">
            <v>110702</v>
          </cell>
          <cell r="G251">
            <v>0</v>
          </cell>
          <cell r="H251">
            <v>0</v>
          </cell>
          <cell r="I251">
            <v>0</v>
          </cell>
          <cell r="V251">
            <v>0</v>
          </cell>
          <cell r="X251" t="str">
            <v>Inventarios</v>
          </cell>
        </row>
        <row r="252">
          <cell r="B252" t="str">
            <v>110703</v>
          </cell>
          <cell r="G252">
            <v>0</v>
          </cell>
          <cell r="H252">
            <v>0</v>
          </cell>
          <cell r="I252">
            <v>0</v>
          </cell>
          <cell r="V252">
            <v>0</v>
          </cell>
          <cell r="X252" t="str">
            <v>Inventarios</v>
          </cell>
        </row>
        <row r="253">
          <cell r="B253" t="str">
            <v>110704</v>
          </cell>
          <cell r="G253">
            <v>0</v>
          </cell>
          <cell r="H253">
            <v>0</v>
          </cell>
          <cell r="I253">
            <v>0</v>
          </cell>
          <cell r="V253">
            <v>0</v>
          </cell>
        </row>
        <row r="254">
          <cell r="B254" t="str">
            <v>11070401</v>
          </cell>
          <cell r="G254">
            <v>0</v>
          </cell>
          <cell r="H254">
            <v>0</v>
          </cell>
          <cell r="I254">
            <v>0</v>
          </cell>
          <cell r="V254">
            <v>0</v>
          </cell>
          <cell r="X254" t="str">
            <v>Inventarios</v>
          </cell>
        </row>
        <row r="255">
          <cell r="B255" t="str">
            <v>110705</v>
          </cell>
          <cell r="G255">
            <v>0</v>
          </cell>
          <cell r="H255">
            <v>0</v>
          </cell>
          <cell r="I255">
            <v>0</v>
          </cell>
          <cell r="V255">
            <v>0</v>
          </cell>
          <cell r="X255" t="str">
            <v>Inventarios</v>
          </cell>
        </row>
        <row r="256">
          <cell r="B256" t="str">
            <v>110706</v>
          </cell>
          <cell r="G256">
            <v>0</v>
          </cell>
          <cell r="H256">
            <v>0</v>
          </cell>
          <cell r="I256">
            <v>0</v>
          </cell>
          <cell r="V256">
            <v>0</v>
          </cell>
          <cell r="X256" t="str">
            <v>Inventarios</v>
          </cell>
        </row>
        <row r="257">
          <cell r="B257" t="str">
            <v>110707</v>
          </cell>
          <cell r="G257">
            <v>237794.17</v>
          </cell>
          <cell r="H257">
            <v>100237.07999999999</v>
          </cell>
          <cell r="I257">
            <v>231497.59999999998</v>
          </cell>
          <cell r="V257">
            <v>712926.31</v>
          </cell>
          <cell r="X257" t="str">
            <v>Inventarios</v>
          </cell>
        </row>
        <row r="258">
          <cell r="B258" t="str">
            <v>11070701</v>
          </cell>
          <cell r="G258">
            <v>0</v>
          </cell>
          <cell r="H258">
            <v>74396.259999999995</v>
          </cell>
          <cell r="I258">
            <v>67124.679999999993</v>
          </cell>
          <cell r="V258">
            <v>0</v>
          </cell>
        </row>
        <row r="259">
          <cell r="B259" t="str">
            <v>11070702</v>
          </cell>
          <cell r="G259">
            <v>237794.17</v>
          </cell>
          <cell r="H259">
            <v>25840.819999999982</v>
          </cell>
          <cell r="I259">
            <v>164372.91999999998</v>
          </cell>
          <cell r="V259">
            <v>712926.31</v>
          </cell>
        </row>
        <row r="260">
          <cell r="B260" t="str">
            <v>110708</v>
          </cell>
          <cell r="G260">
            <v>0</v>
          </cell>
          <cell r="H260">
            <v>0</v>
          </cell>
          <cell r="I260">
            <v>0</v>
          </cell>
          <cell r="V260">
            <v>0</v>
          </cell>
        </row>
        <row r="261">
          <cell r="B261" t="str">
            <v>11070801</v>
          </cell>
          <cell r="G261">
            <v>0</v>
          </cell>
          <cell r="H261">
            <v>0</v>
          </cell>
          <cell r="I261">
            <v>0</v>
          </cell>
          <cell r="V261">
            <v>0</v>
          </cell>
        </row>
        <row r="262">
          <cell r="B262" t="str">
            <v>110710</v>
          </cell>
          <cell r="G262">
            <v>0</v>
          </cell>
          <cell r="H262">
            <v>-46830.63</v>
          </cell>
          <cell r="I262">
            <v>0</v>
          </cell>
          <cell r="V262">
            <v>0</v>
          </cell>
          <cell r="X262" t="str">
            <v>Inventarios</v>
          </cell>
        </row>
        <row r="263">
          <cell r="B263" t="str">
            <v>11071001</v>
          </cell>
          <cell r="G263">
            <v>0</v>
          </cell>
          <cell r="H263">
            <v>-46830.63</v>
          </cell>
          <cell r="I263">
            <v>0</v>
          </cell>
          <cell r="V263">
            <v>0</v>
          </cell>
        </row>
        <row r="264">
          <cell r="B264" t="str">
            <v>11071002</v>
          </cell>
          <cell r="G264">
            <v>0</v>
          </cell>
          <cell r="H264">
            <v>0</v>
          </cell>
          <cell r="I264">
            <v>0</v>
          </cell>
          <cell r="V264">
            <v>0</v>
          </cell>
        </row>
        <row r="265">
          <cell r="B265" t="str">
            <v>11071003</v>
          </cell>
          <cell r="G265">
            <v>0</v>
          </cell>
          <cell r="H265">
            <v>0</v>
          </cell>
          <cell r="I265">
            <v>0</v>
          </cell>
          <cell r="V265">
            <v>0</v>
          </cell>
          <cell r="X265" t="str">
            <v>Inventarios</v>
          </cell>
        </row>
        <row r="266">
          <cell r="B266" t="str">
            <v>11071004</v>
          </cell>
          <cell r="G266">
            <v>0</v>
          </cell>
          <cell r="H266">
            <v>0</v>
          </cell>
          <cell r="I266">
            <v>0</v>
          </cell>
          <cell r="V266">
            <v>0</v>
          </cell>
          <cell r="X266" t="str">
            <v>Inventarios</v>
          </cell>
        </row>
        <row r="267">
          <cell r="B267" t="str">
            <v>11071005</v>
          </cell>
          <cell r="G267">
            <v>0</v>
          </cell>
          <cell r="H267">
            <v>0</v>
          </cell>
          <cell r="I267">
            <v>0</v>
          </cell>
          <cell r="V267">
            <v>0</v>
          </cell>
          <cell r="X267" t="str">
            <v>Inventarios</v>
          </cell>
        </row>
        <row r="268">
          <cell r="B268" t="str">
            <v>1108</v>
          </cell>
          <cell r="G268">
            <v>2771498.77</v>
          </cell>
          <cell r="H268">
            <v>5265179.33</v>
          </cell>
          <cell r="I268">
            <v>1920678.2799999984</v>
          </cell>
          <cell r="V268">
            <v>4116442.7299999986</v>
          </cell>
        </row>
        <row r="269">
          <cell r="B269" t="str">
            <v>110801</v>
          </cell>
          <cell r="G269">
            <v>25054.19</v>
          </cell>
          <cell r="H269">
            <v>24738.819999999992</v>
          </cell>
          <cell r="I269">
            <v>24967.379999999994</v>
          </cell>
          <cell r="V269">
            <v>22333.559999999994</v>
          </cell>
          <cell r="X269" t="str">
            <v>Otros activos</v>
          </cell>
          <cell r="Y269" t="str">
            <v>Otros activos</v>
          </cell>
        </row>
        <row r="270">
          <cell r="B270" t="str">
            <v>110802</v>
          </cell>
          <cell r="G270">
            <v>0</v>
          </cell>
          <cell r="H270">
            <v>0</v>
          </cell>
          <cell r="I270">
            <v>0</v>
          </cell>
          <cell r="V270">
            <v>0</v>
          </cell>
        </row>
        <row r="271">
          <cell r="B271" t="str">
            <v>110803</v>
          </cell>
          <cell r="G271">
            <v>171171.52</v>
          </cell>
          <cell r="H271">
            <v>162447.97</v>
          </cell>
          <cell r="I271">
            <v>178218.46999999994</v>
          </cell>
          <cell r="V271">
            <v>289809.48999999993</v>
          </cell>
        </row>
        <row r="272">
          <cell r="B272" t="str">
            <v>11080301</v>
          </cell>
          <cell r="G272">
            <v>95561.83</v>
          </cell>
          <cell r="H272">
            <v>90584.049999999988</v>
          </cell>
          <cell r="I272">
            <v>104961.77999999998</v>
          </cell>
          <cell r="V272">
            <v>169841.05999999997</v>
          </cell>
          <cell r="X272" t="str">
            <v>Otros activos</v>
          </cell>
          <cell r="Y272" t="str">
            <v>Seguros pagados por anticipado</v>
          </cell>
        </row>
        <row r="273">
          <cell r="B273" t="str">
            <v>11080302</v>
          </cell>
          <cell r="G273">
            <v>26269.72</v>
          </cell>
          <cell r="H273">
            <v>26167.84</v>
          </cell>
          <cell r="I273">
            <v>23754</v>
          </cell>
          <cell r="V273">
            <v>35133.39</v>
          </cell>
          <cell r="X273" t="str">
            <v>Otros activos</v>
          </cell>
          <cell r="Y273" t="str">
            <v>Seguros pagados por anticipado</v>
          </cell>
        </row>
        <row r="274">
          <cell r="B274" t="str">
            <v>11080303</v>
          </cell>
          <cell r="G274">
            <v>4044.64</v>
          </cell>
          <cell r="H274">
            <v>4044.64</v>
          </cell>
          <cell r="I274">
            <v>4071.3999999999996</v>
          </cell>
          <cell r="V274">
            <v>3037.4999999999982</v>
          </cell>
          <cell r="X274" t="str">
            <v>Otros activos</v>
          </cell>
          <cell r="Y274" t="str">
            <v>Seguros pagados por anticipado</v>
          </cell>
        </row>
        <row r="275">
          <cell r="B275" t="str">
            <v>11080304</v>
          </cell>
          <cell r="G275">
            <v>43428.57</v>
          </cell>
          <cell r="H275">
            <v>39784.68</v>
          </cell>
          <cell r="I275">
            <v>43552.179999999993</v>
          </cell>
          <cell r="V275">
            <v>80785.039999999994</v>
          </cell>
          <cell r="X275" t="str">
            <v>Otros activos</v>
          </cell>
          <cell r="Y275" t="str">
            <v>Seguros pagados por anticipado</v>
          </cell>
        </row>
        <row r="276">
          <cell r="B276" t="str">
            <v>11080305</v>
          </cell>
          <cell r="G276">
            <v>1866.76</v>
          </cell>
          <cell r="H276">
            <v>1866.76</v>
          </cell>
          <cell r="I276">
            <v>1879.1100000000001</v>
          </cell>
          <cell r="V276">
            <v>1012.5000000000005</v>
          </cell>
          <cell r="X276" t="str">
            <v>Otros activos</v>
          </cell>
          <cell r="Y276" t="str">
            <v>Seguros pagados por anticipado</v>
          </cell>
        </row>
        <row r="277">
          <cell r="B277" t="str">
            <v>110804</v>
          </cell>
          <cell r="G277">
            <v>0</v>
          </cell>
          <cell r="H277">
            <v>0</v>
          </cell>
          <cell r="I277">
            <v>0</v>
          </cell>
          <cell r="V277">
            <v>0</v>
          </cell>
        </row>
        <row r="278">
          <cell r="B278" t="str">
            <v>110805</v>
          </cell>
          <cell r="G278">
            <v>460014.33</v>
          </cell>
          <cell r="H278">
            <v>457598.58</v>
          </cell>
          <cell r="I278">
            <v>804292.79</v>
          </cell>
          <cell r="V278">
            <v>518721.54000000004</v>
          </cell>
          <cell r="Y278" t="str">
            <v>Documentos y cuentas por cobrar, neto</v>
          </cell>
        </row>
        <row r="279">
          <cell r="B279" t="str">
            <v>11080501</v>
          </cell>
          <cell r="G279">
            <v>20929.259999999998</v>
          </cell>
          <cell r="H279">
            <v>18997.410000000003</v>
          </cell>
          <cell r="I279">
            <v>18772.77</v>
          </cell>
          <cell r="V279">
            <v>14316.949999999997</v>
          </cell>
          <cell r="X279" t="str">
            <v>Otros activos</v>
          </cell>
          <cell r="Y279" t="str">
            <v>Pagos realizados por anticipado</v>
          </cell>
        </row>
        <row r="280">
          <cell r="B280" t="str">
            <v>11080502</v>
          </cell>
          <cell r="G280">
            <v>439085.07</v>
          </cell>
          <cell r="H280">
            <v>438601.17000000016</v>
          </cell>
          <cell r="I280">
            <v>785520.02000000014</v>
          </cell>
          <cell r="V280">
            <v>504404.59000000014</v>
          </cell>
          <cell r="X280" t="str">
            <v>Otros activos</v>
          </cell>
          <cell r="Y280" t="str">
            <v>Pagos realizados por anticipado</v>
          </cell>
        </row>
        <row r="281">
          <cell r="B281" t="str">
            <v>110806</v>
          </cell>
          <cell r="G281">
            <v>11977.82</v>
          </cell>
          <cell r="H281">
            <v>3199.12</v>
          </cell>
          <cell r="I281">
            <v>0</v>
          </cell>
          <cell r="V281">
            <v>2294.1699999999987</v>
          </cell>
          <cell r="X281" t="str">
            <v>Otros activos</v>
          </cell>
          <cell r="Y281" t="str">
            <v>Pagos realizados por anticipado</v>
          </cell>
        </row>
        <row r="282">
          <cell r="B282" t="str">
            <v>110807</v>
          </cell>
          <cell r="G282">
            <v>0</v>
          </cell>
          <cell r="H282">
            <v>0</v>
          </cell>
          <cell r="I282">
            <v>0</v>
          </cell>
          <cell r="V282">
            <v>0</v>
          </cell>
          <cell r="X282" t="str">
            <v>Otros activos</v>
          </cell>
          <cell r="Y282" t="str">
            <v>Pagos realizados por anticipado</v>
          </cell>
        </row>
        <row r="283">
          <cell r="B283" t="str">
            <v>110808</v>
          </cell>
          <cell r="G283">
            <v>197925.71</v>
          </cell>
          <cell r="H283">
            <v>234031.02999999997</v>
          </cell>
          <cell r="I283">
            <v>266116.34999999998</v>
          </cell>
          <cell r="V283">
            <v>254889.5400000001</v>
          </cell>
        </row>
        <row r="284">
          <cell r="B284" t="str">
            <v>11080801</v>
          </cell>
          <cell r="G284">
            <v>4000.98</v>
          </cell>
          <cell r="H284">
            <v>3075.1399999999985</v>
          </cell>
          <cell r="I284">
            <v>2140.4799999999977</v>
          </cell>
          <cell r="V284">
            <v>-2.2737367544323206E-12</v>
          </cell>
          <cell r="X284" t="str">
            <v>Deudores comerciales y otras cuentas por cobrar</v>
          </cell>
          <cell r="Y284" t="str">
            <v>Otras cuentas por cobrar</v>
          </cell>
        </row>
        <row r="285">
          <cell r="B285" t="str">
            <v>11080802</v>
          </cell>
          <cell r="G285">
            <v>0</v>
          </cell>
          <cell r="H285">
            <v>0</v>
          </cell>
          <cell r="I285">
            <v>0</v>
          </cell>
          <cell r="V285">
            <v>0</v>
          </cell>
          <cell r="X285" t="str">
            <v>Deudores comerciales y otras cuentas por cobrar</v>
          </cell>
          <cell r="Y285" t="str">
            <v>Otras cuentas por cobrar</v>
          </cell>
        </row>
        <row r="286">
          <cell r="B286" t="str">
            <v>11080803</v>
          </cell>
          <cell r="G286">
            <v>0</v>
          </cell>
          <cell r="H286">
            <v>0</v>
          </cell>
          <cell r="I286">
            <v>0</v>
          </cell>
          <cell r="V286">
            <v>0</v>
          </cell>
          <cell r="X286" t="str">
            <v>Deudores comerciales y otras cuentas por cobrar</v>
          </cell>
          <cell r="Y286" t="str">
            <v>Cuentas por cobrar a empleados</v>
          </cell>
        </row>
        <row r="287">
          <cell r="B287" t="str">
            <v>11080804</v>
          </cell>
          <cell r="G287">
            <v>15988.22</v>
          </cell>
          <cell r="H287">
            <v>10692.979999999998</v>
          </cell>
          <cell r="I287">
            <v>16197.619999999994</v>
          </cell>
          <cell r="V287">
            <v>9901.9399999999914</v>
          </cell>
          <cell r="X287" t="str">
            <v>Deudores comerciales y otras cuentas por cobrar</v>
          </cell>
          <cell r="Y287" t="str">
            <v>Otras cuentas por cobrar</v>
          </cell>
        </row>
        <row r="288">
          <cell r="B288" t="str">
            <v>11080805</v>
          </cell>
          <cell r="G288">
            <v>36420.46</v>
          </cell>
          <cell r="H288">
            <v>28927.180000000011</v>
          </cell>
          <cell r="I288">
            <v>22973.950000000023</v>
          </cell>
          <cell r="V288">
            <v>20201.740000000027</v>
          </cell>
          <cell r="X288" t="str">
            <v>Otros activos</v>
          </cell>
          <cell r="Y288" t="str">
            <v>Seguros pagados por anticipado</v>
          </cell>
        </row>
        <row r="289">
          <cell r="B289" t="str">
            <v>11080806</v>
          </cell>
          <cell r="G289">
            <v>133153.26</v>
          </cell>
          <cell r="H289">
            <v>126338.33000000002</v>
          </cell>
          <cell r="I289">
            <v>150600.31</v>
          </cell>
          <cell r="V289">
            <v>130182.48999999999</v>
          </cell>
          <cell r="X289" t="str">
            <v>Otros activos</v>
          </cell>
          <cell r="Y289" t="str">
            <v>Seguros pagados por anticipado</v>
          </cell>
        </row>
        <row r="290">
          <cell r="B290" t="str">
            <v>11080807</v>
          </cell>
          <cell r="G290">
            <v>0</v>
          </cell>
          <cell r="H290">
            <v>0</v>
          </cell>
          <cell r="I290">
            <v>0</v>
          </cell>
          <cell r="V290">
            <v>0</v>
          </cell>
          <cell r="X290" t="str">
            <v>Deudores comerciales y otras cuentas por cobrar</v>
          </cell>
          <cell r="Y290" t="str">
            <v>Cuentas por cobrar a empleados</v>
          </cell>
        </row>
        <row r="291">
          <cell r="B291" t="str">
            <v>11080808</v>
          </cell>
          <cell r="G291">
            <v>8362.7900000000009</v>
          </cell>
          <cell r="H291">
            <v>7052.64</v>
          </cell>
          <cell r="I291">
            <v>8715.02</v>
          </cell>
          <cell r="V291">
            <v>7020.7300000000005</v>
          </cell>
          <cell r="X291" t="str">
            <v>Deudores comerciales y otras cuentas por cobrar</v>
          </cell>
          <cell r="Y291" t="str">
            <v>Cuentas por cobrar a empleados</v>
          </cell>
        </row>
        <row r="292">
          <cell r="B292" t="str">
            <v>11080809</v>
          </cell>
          <cell r="G292">
            <v>0</v>
          </cell>
          <cell r="H292">
            <v>57944.760000000009</v>
          </cell>
          <cell r="I292">
            <v>65488.970000000016</v>
          </cell>
          <cell r="V292">
            <v>87582.640000000014</v>
          </cell>
          <cell r="X292" t="str">
            <v>Deudores comerciales y otras cuentas por cobrar</v>
          </cell>
          <cell r="Y292" t="str">
            <v>Cuentas por cobrar a empleados</v>
          </cell>
        </row>
        <row r="293">
          <cell r="B293" t="str">
            <v>11080810</v>
          </cell>
          <cell r="G293">
            <v>0</v>
          </cell>
          <cell r="H293">
            <v>0</v>
          </cell>
          <cell r="I293">
            <v>0</v>
          </cell>
          <cell r="V293">
            <v>0</v>
          </cell>
          <cell r="X293" t="str">
            <v>Deudores comerciales y otras cuentas por cobrar</v>
          </cell>
          <cell r="Y293" t="str">
            <v>Cuentas por cobrar a empleados</v>
          </cell>
        </row>
        <row r="294">
          <cell r="B294" t="str">
            <v>110809</v>
          </cell>
          <cell r="G294">
            <v>1883933.91</v>
          </cell>
          <cell r="H294">
            <v>4366583.82</v>
          </cell>
          <cell r="I294">
            <v>627378.21999999974</v>
          </cell>
          <cell r="V294">
            <v>3013363.8099999996</v>
          </cell>
        </row>
        <row r="295">
          <cell r="B295" t="str">
            <v>11080901</v>
          </cell>
          <cell r="G295">
            <v>0</v>
          </cell>
          <cell r="H295">
            <v>0</v>
          </cell>
          <cell r="I295">
            <v>0</v>
          </cell>
          <cell r="V295">
            <v>2967433.96</v>
          </cell>
          <cell r="X295" t="str">
            <v>Deudores comerciales y otras cuentas por cobrar</v>
          </cell>
          <cell r="Y295" t="str">
            <v>Impuesto sobre la renta-Pago anticipado</v>
          </cell>
        </row>
        <row r="296">
          <cell r="B296" t="str">
            <v>11080902</v>
          </cell>
          <cell r="G296">
            <v>1883933.91</v>
          </cell>
          <cell r="H296">
            <v>4366583.82</v>
          </cell>
          <cell r="I296">
            <v>627378.21999999962</v>
          </cell>
          <cell r="V296">
            <v>-3.7834979593753815E-10</v>
          </cell>
          <cell r="X296" t="str">
            <v xml:space="preserve">Remanente de impuesto sobre la renta </v>
          </cell>
          <cell r="Y296" t="str">
            <v>Activo por impuesto sobre la renta corriente</v>
          </cell>
        </row>
        <row r="297">
          <cell r="B297" t="str">
            <v>11080903</v>
          </cell>
          <cell r="G297">
            <v>0</v>
          </cell>
          <cell r="H297">
            <v>0</v>
          </cell>
          <cell r="I297">
            <v>0</v>
          </cell>
          <cell r="V297">
            <v>45929.849999999991</v>
          </cell>
          <cell r="X297" t="str">
            <v>Deudores comerciales y otras cuentas por cobrar</v>
          </cell>
          <cell r="Y297" t="str">
            <v>Impuesto sobre la renta-Pago anticipado</v>
          </cell>
        </row>
        <row r="298">
          <cell r="B298" t="str">
            <v>110810</v>
          </cell>
          <cell r="G298">
            <v>21421.29</v>
          </cell>
          <cell r="H298">
            <v>16579.989999999991</v>
          </cell>
          <cell r="I298">
            <v>19705.070000000007</v>
          </cell>
          <cell r="V298">
            <v>15030.620000000017</v>
          </cell>
        </row>
        <row r="299">
          <cell r="B299" t="str">
            <v>11081001</v>
          </cell>
          <cell r="G299">
            <v>0</v>
          </cell>
          <cell r="H299">
            <v>0</v>
          </cell>
          <cell r="I299">
            <v>0</v>
          </cell>
          <cell r="V299">
            <v>0</v>
          </cell>
          <cell r="X299" t="str">
            <v>Deudores comerciales y otras cuentas por cobrar</v>
          </cell>
          <cell r="Y299" t="str">
            <v>Otras cuentas por cobrar</v>
          </cell>
        </row>
        <row r="300">
          <cell r="B300" t="str">
            <v>11081002</v>
          </cell>
          <cell r="G300">
            <v>21421.29</v>
          </cell>
          <cell r="H300">
            <v>16579.990000000005</v>
          </cell>
          <cell r="I300">
            <v>16041.740000000003</v>
          </cell>
          <cell r="V300">
            <v>8109.9500000000044</v>
          </cell>
          <cell r="X300" t="str">
            <v>Deudores comerciales y otras cuentas por cobrar</v>
          </cell>
          <cell r="Y300" t="str">
            <v>Otras cuentas por cobrar</v>
          </cell>
        </row>
        <row r="301">
          <cell r="B301" t="str">
            <v>11081003</v>
          </cell>
          <cell r="G301">
            <v>0</v>
          </cell>
          <cell r="H301">
            <v>0</v>
          </cell>
          <cell r="I301">
            <v>3663.3300000000017</v>
          </cell>
          <cell r="V301">
            <v>6920.6700000000037</v>
          </cell>
          <cell r="X301" t="str">
            <v>Otros activos</v>
          </cell>
          <cell r="Y301" t="str">
            <v>Pagos realizados por anticipado</v>
          </cell>
        </row>
        <row r="302">
          <cell r="B302" t="str">
            <v>1108100301</v>
          </cell>
          <cell r="G302">
            <v>0</v>
          </cell>
          <cell r="H302">
            <v>0</v>
          </cell>
          <cell r="I302">
            <v>3663.3299999999981</v>
          </cell>
          <cell r="V302">
            <v>1346.0099999999989</v>
          </cell>
        </row>
        <row r="303">
          <cell r="B303" t="str">
            <v>1108100302</v>
          </cell>
          <cell r="G303">
            <v>0</v>
          </cell>
          <cell r="H303">
            <v>0</v>
          </cell>
          <cell r="I303">
            <v>0</v>
          </cell>
          <cell r="V303">
            <v>5574.6600000000071</v>
          </cell>
        </row>
        <row r="304">
          <cell r="B304" t="str">
            <v>1108100303</v>
          </cell>
          <cell r="G304">
            <v>0</v>
          </cell>
          <cell r="H304">
            <v>0</v>
          </cell>
          <cell r="I304">
            <v>0</v>
          </cell>
          <cell r="V304">
            <v>0</v>
          </cell>
        </row>
        <row r="305">
          <cell r="B305" t="str">
            <v>12</v>
          </cell>
          <cell r="G305">
            <v>122836886.43000001</v>
          </cell>
          <cell r="H305">
            <v>138516849.46000001</v>
          </cell>
          <cell r="I305">
            <v>118952132.58000003</v>
          </cell>
          <cell r="V305">
            <v>116776697.75000003</v>
          </cell>
        </row>
        <row r="306">
          <cell r="B306" t="str">
            <v>1201</v>
          </cell>
          <cell r="G306">
            <v>113490723.06999999</v>
          </cell>
          <cell r="H306">
            <v>128556467.43999998</v>
          </cell>
          <cell r="I306">
            <v>110632602.77999999</v>
          </cell>
          <cell r="V306">
            <v>106048878.62999997</v>
          </cell>
        </row>
        <row r="307">
          <cell r="B307" t="str">
            <v>120101</v>
          </cell>
          <cell r="G307">
            <v>139575251.34</v>
          </cell>
          <cell r="H307">
            <v>145859372.46999997</v>
          </cell>
          <cell r="I307">
            <v>150503614.83999994</v>
          </cell>
          <cell r="V307">
            <v>153506147.64999992</v>
          </cell>
          <cell r="Y307" t="str">
            <v>Propiedades, planta y equipo, neto</v>
          </cell>
        </row>
        <row r="308">
          <cell r="B308" t="str">
            <v>12010101</v>
          </cell>
          <cell r="G308">
            <v>113355686.59999999</v>
          </cell>
          <cell r="H308">
            <v>118115397.94999997</v>
          </cell>
          <cell r="I308">
            <v>121490995.52999999</v>
          </cell>
          <cell r="V308">
            <v>123783734.99999999</v>
          </cell>
        </row>
        <row r="309">
          <cell r="B309" t="str">
            <v>1201010101</v>
          </cell>
          <cell r="G309">
            <v>0</v>
          </cell>
          <cell r="H309">
            <v>0</v>
          </cell>
          <cell r="I309">
            <v>0</v>
          </cell>
          <cell r="V309">
            <v>0</v>
          </cell>
        </row>
        <row r="310">
          <cell r="B310" t="str">
            <v>1201010102</v>
          </cell>
          <cell r="G310">
            <v>0</v>
          </cell>
          <cell r="H310">
            <v>0</v>
          </cell>
          <cell r="I310">
            <v>0</v>
          </cell>
          <cell r="V310">
            <v>0</v>
          </cell>
        </row>
        <row r="311">
          <cell r="B311" t="str">
            <v>1201010103</v>
          </cell>
          <cell r="G311">
            <v>0</v>
          </cell>
          <cell r="H311">
            <v>0</v>
          </cell>
          <cell r="I311">
            <v>0</v>
          </cell>
          <cell r="V311">
            <v>0</v>
          </cell>
        </row>
        <row r="312">
          <cell r="B312" t="str">
            <v>1201010104</v>
          </cell>
          <cell r="G312">
            <v>0</v>
          </cell>
          <cell r="H312">
            <v>0</v>
          </cell>
          <cell r="I312">
            <v>0</v>
          </cell>
          <cell r="V312">
            <v>0</v>
          </cell>
        </row>
        <row r="313">
          <cell r="B313" t="str">
            <v>1201010105</v>
          </cell>
          <cell r="G313">
            <v>0</v>
          </cell>
          <cell r="H313">
            <v>0</v>
          </cell>
          <cell r="I313">
            <v>0</v>
          </cell>
          <cell r="V313">
            <v>0</v>
          </cell>
        </row>
        <row r="314">
          <cell r="B314" t="str">
            <v>1201010106</v>
          </cell>
          <cell r="G314">
            <v>113355686.59999999</v>
          </cell>
          <cell r="H314">
            <v>118115397.94999997</v>
          </cell>
          <cell r="I314">
            <v>121490995.52999999</v>
          </cell>
          <cell r="V314">
            <v>123783734.99999999</v>
          </cell>
        </row>
        <row r="315">
          <cell r="B315" t="str">
            <v>120101010601</v>
          </cell>
          <cell r="G315">
            <v>3452160.72</v>
          </cell>
          <cell r="H315">
            <v>3452160.72</v>
          </cell>
          <cell r="I315">
            <v>3452160.72</v>
          </cell>
          <cell r="V315">
            <v>3459232.2</v>
          </cell>
          <cell r="X315" t="str">
            <v>Propiedades, planta y equipo, neto</v>
          </cell>
        </row>
        <row r="316">
          <cell r="B316" t="str">
            <v>120101010602</v>
          </cell>
          <cell r="G316">
            <v>15489628.17</v>
          </cell>
          <cell r="H316">
            <v>15504350.119999999</v>
          </cell>
          <cell r="I316">
            <v>15606481.499999998</v>
          </cell>
          <cell r="V316">
            <v>15586052.499999998</v>
          </cell>
          <cell r="X316" t="str">
            <v>Propiedades, planta y equipo, neto</v>
          </cell>
        </row>
        <row r="317">
          <cell r="B317" t="str">
            <v>120101010603</v>
          </cell>
          <cell r="G317">
            <v>43159489.609999999</v>
          </cell>
          <cell r="H317">
            <v>45956251.960000001</v>
          </cell>
          <cell r="I317">
            <v>47377513.590000004</v>
          </cell>
          <cell r="V317">
            <v>48677542.24000001</v>
          </cell>
          <cell r="X317" t="str">
            <v>Propiedades, planta y equipo, neto</v>
          </cell>
        </row>
        <row r="318">
          <cell r="B318" t="str">
            <v>120101010604</v>
          </cell>
          <cell r="G318">
            <v>27676840.629999999</v>
          </cell>
          <cell r="H318">
            <v>28713914.489999998</v>
          </cell>
          <cell r="I318">
            <v>29714967.540000003</v>
          </cell>
          <cell r="V318">
            <v>30285331.129999999</v>
          </cell>
          <cell r="X318" t="str">
            <v>Propiedades, planta y equipo, neto</v>
          </cell>
        </row>
        <row r="319">
          <cell r="B319" t="str">
            <v>120101010605</v>
          </cell>
          <cell r="G319">
            <v>0</v>
          </cell>
          <cell r="H319">
            <v>0</v>
          </cell>
          <cell r="I319">
            <v>0</v>
          </cell>
          <cell r="V319">
            <v>0</v>
          </cell>
          <cell r="X319" t="str">
            <v>Propiedades, planta y equipo, neto</v>
          </cell>
        </row>
        <row r="320">
          <cell r="B320" t="str">
            <v>120101010606</v>
          </cell>
          <cell r="G320">
            <v>0</v>
          </cell>
          <cell r="H320">
            <v>0</v>
          </cell>
          <cell r="I320">
            <v>0</v>
          </cell>
          <cell r="V320">
            <v>0</v>
          </cell>
          <cell r="X320" t="str">
            <v>Propiedades, planta y equipo, neto</v>
          </cell>
        </row>
        <row r="321">
          <cell r="B321" t="str">
            <v>120101010607</v>
          </cell>
          <cell r="G321">
            <v>12402028.970000001</v>
          </cell>
          <cell r="H321">
            <v>12804633.289999999</v>
          </cell>
          <cell r="I321">
            <v>13197510.169999998</v>
          </cell>
          <cell r="V321">
            <v>13417683.459999999</v>
          </cell>
          <cell r="X321" t="str">
            <v>Propiedades, planta y equipo, neto</v>
          </cell>
        </row>
        <row r="322">
          <cell r="B322" t="str">
            <v>120101010608</v>
          </cell>
          <cell r="G322">
            <v>0</v>
          </cell>
          <cell r="H322">
            <v>0</v>
          </cell>
          <cell r="I322">
            <v>0</v>
          </cell>
          <cell r="V322">
            <v>0</v>
          </cell>
          <cell r="X322" t="str">
            <v>Propiedades, planta y equipo, neto</v>
          </cell>
        </row>
        <row r="323">
          <cell r="B323" t="str">
            <v>120101010609</v>
          </cell>
          <cell r="G323">
            <v>5618094.7800000003</v>
          </cell>
          <cell r="H323">
            <v>5632325.6100000003</v>
          </cell>
          <cell r="I323">
            <v>5898126.0800000001</v>
          </cell>
          <cell r="V323">
            <v>5953636.1000000006</v>
          </cell>
          <cell r="X323" t="str">
            <v>Propiedades, planta y equipo, neto</v>
          </cell>
        </row>
        <row r="324">
          <cell r="B324" t="str">
            <v>120101010610</v>
          </cell>
          <cell r="G324">
            <v>0</v>
          </cell>
          <cell r="H324">
            <v>0</v>
          </cell>
          <cell r="I324">
            <v>0</v>
          </cell>
          <cell r="V324">
            <v>0</v>
          </cell>
          <cell r="X324" t="str">
            <v>Propiedades, planta y equipo, neto</v>
          </cell>
        </row>
        <row r="325">
          <cell r="B325" t="str">
            <v>120101010611</v>
          </cell>
          <cell r="G325">
            <v>5683.67</v>
          </cell>
          <cell r="H325">
            <v>5683.67</v>
          </cell>
          <cell r="I325">
            <v>11699.75</v>
          </cell>
          <cell r="V325">
            <v>11699.75</v>
          </cell>
          <cell r="X325" t="str">
            <v>Propiedades, planta y equipo, neto</v>
          </cell>
        </row>
        <row r="326">
          <cell r="B326" t="str">
            <v>120101010612</v>
          </cell>
          <cell r="G326">
            <v>109139.39</v>
          </cell>
          <cell r="H326">
            <v>117352.43</v>
          </cell>
          <cell r="I326">
            <v>117352.43</v>
          </cell>
          <cell r="V326">
            <v>117352.43</v>
          </cell>
          <cell r="X326" t="str">
            <v>Propiedades, planta y equipo, neto</v>
          </cell>
        </row>
        <row r="327">
          <cell r="B327" t="str">
            <v>120101010613</v>
          </cell>
          <cell r="G327">
            <v>863824.36</v>
          </cell>
          <cell r="H327">
            <v>881824.42</v>
          </cell>
          <cell r="I327">
            <v>881824.42</v>
          </cell>
          <cell r="V327">
            <v>917966.53</v>
          </cell>
          <cell r="X327" t="str">
            <v>Propiedades, planta y equipo, neto</v>
          </cell>
        </row>
        <row r="328">
          <cell r="B328" t="str">
            <v>120101010614</v>
          </cell>
          <cell r="G328">
            <v>2585180.91</v>
          </cell>
          <cell r="H328">
            <v>2619854.3800000004</v>
          </cell>
          <cell r="I328">
            <v>2636759.5700000003</v>
          </cell>
          <cell r="V328">
            <v>2757174.3</v>
          </cell>
          <cell r="X328" t="str">
            <v>Propiedades, planta y equipo, neto</v>
          </cell>
        </row>
        <row r="329">
          <cell r="B329" t="str">
            <v>120101010615</v>
          </cell>
          <cell r="G329">
            <v>1104462.99</v>
          </cell>
          <cell r="H329">
            <v>1243593.3600000003</v>
          </cell>
          <cell r="I329">
            <v>1416822.4800000002</v>
          </cell>
          <cell r="V329">
            <v>1420848.82</v>
          </cell>
          <cell r="X329" t="str">
            <v>Propiedades, planta y equipo, neto</v>
          </cell>
        </row>
        <row r="330">
          <cell r="B330" t="str">
            <v>120101010616</v>
          </cell>
          <cell r="G330">
            <v>889152.4</v>
          </cell>
          <cell r="H330">
            <v>1183453.4999999998</v>
          </cell>
          <cell r="I330">
            <v>1178289.7799999998</v>
          </cell>
          <cell r="V330">
            <v>1177728.0399999998</v>
          </cell>
          <cell r="X330" t="str">
            <v>Propiedades, planta y equipo, neto</v>
          </cell>
        </row>
        <row r="331">
          <cell r="B331" t="str">
            <v>120101010617</v>
          </cell>
          <cell r="G331">
            <v>0</v>
          </cell>
          <cell r="H331">
            <v>0</v>
          </cell>
          <cell r="I331">
            <v>0</v>
          </cell>
          <cell r="V331">
            <v>0</v>
          </cell>
          <cell r="X331" t="str">
            <v>Propiedades, planta y equipo, neto</v>
          </cell>
        </row>
        <row r="332">
          <cell r="B332" t="str">
            <v>120101010618</v>
          </cell>
          <cell r="I332">
            <v>1487.5</v>
          </cell>
          <cell r="V332">
            <v>1487.5</v>
          </cell>
          <cell r="X332" t="str">
            <v>Propiedades, planta y equipo, neto</v>
          </cell>
        </row>
        <row r="333">
          <cell r="B333" t="str">
            <v>12010102</v>
          </cell>
          <cell r="G333">
            <v>26219564.739999998</v>
          </cell>
          <cell r="H333">
            <v>27743974.519999996</v>
          </cell>
          <cell r="I333">
            <v>29012619.309999995</v>
          </cell>
          <cell r="V333">
            <v>29722412.649999999</v>
          </cell>
        </row>
        <row r="334">
          <cell r="B334" t="str">
            <v>1201010201</v>
          </cell>
          <cell r="G334">
            <v>0</v>
          </cell>
          <cell r="H334">
            <v>0</v>
          </cell>
          <cell r="I334">
            <v>0</v>
          </cell>
          <cell r="V334">
            <v>0</v>
          </cell>
        </row>
        <row r="335">
          <cell r="B335" t="str">
            <v>1201010202</v>
          </cell>
          <cell r="G335">
            <v>0</v>
          </cell>
          <cell r="H335">
            <v>0</v>
          </cell>
          <cell r="I335">
            <v>0</v>
          </cell>
          <cell r="V335">
            <v>0</v>
          </cell>
        </row>
        <row r="336">
          <cell r="B336" t="str">
            <v>1201010203</v>
          </cell>
          <cell r="G336">
            <v>0</v>
          </cell>
          <cell r="H336">
            <v>0</v>
          </cell>
          <cell r="I336">
            <v>0</v>
          </cell>
          <cell r="V336">
            <v>0</v>
          </cell>
        </row>
        <row r="337">
          <cell r="B337" t="str">
            <v>1201010204</v>
          </cell>
          <cell r="G337">
            <v>0</v>
          </cell>
          <cell r="H337">
            <v>0</v>
          </cell>
          <cell r="I337">
            <v>0</v>
          </cell>
          <cell r="V337">
            <v>0</v>
          </cell>
        </row>
        <row r="338">
          <cell r="B338" t="str">
            <v>1201010205</v>
          </cell>
          <cell r="G338">
            <v>0</v>
          </cell>
          <cell r="H338">
            <v>0</v>
          </cell>
          <cell r="I338">
            <v>0</v>
          </cell>
          <cell r="V338">
            <v>0</v>
          </cell>
        </row>
        <row r="339">
          <cell r="B339" t="str">
            <v>1201010206</v>
          </cell>
          <cell r="G339">
            <v>26219564.739999998</v>
          </cell>
          <cell r="H339">
            <v>27743974.519999996</v>
          </cell>
          <cell r="I339">
            <v>29012619.309999995</v>
          </cell>
          <cell r="V339">
            <v>29722412.649999999</v>
          </cell>
        </row>
        <row r="340">
          <cell r="B340" t="str">
            <v>120101020601</v>
          </cell>
          <cell r="G340">
            <v>5570855.5999999996</v>
          </cell>
          <cell r="H340">
            <v>5652959.0500000007</v>
          </cell>
          <cell r="I340">
            <v>5933338.5100000007</v>
          </cell>
          <cell r="V340">
            <v>5940555.3500000006</v>
          </cell>
          <cell r="X340" t="str">
            <v>Propiedades, planta y equipo, neto</v>
          </cell>
        </row>
        <row r="341">
          <cell r="B341" t="str">
            <v>120101020602</v>
          </cell>
          <cell r="G341">
            <v>1520160.79</v>
          </cell>
          <cell r="H341">
            <v>1503231.1500000004</v>
          </cell>
          <cell r="I341">
            <v>1645625.23</v>
          </cell>
          <cell r="V341">
            <v>1724418.54</v>
          </cell>
          <cell r="X341" t="str">
            <v>Propiedades, planta y equipo, neto</v>
          </cell>
        </row>
        <row r="342">
          <cell r="B342" t="str">
            <v>120101020603</v>
          </cell>
          <cell r="G342">
            <v>4558150.03</v>
          </cell>
          <cell r="H342">
            <v>4285106.9500000011</v>
          </cell>
          <cell r="I342">
            <v>4274454.6600000011</v>
          </cell>
          <cell r="V342">
            <v>4274454.6600000011</v>
          </cell>
          <cell r="X342" t="str">
            <v>Propiedades, planta y equipo, neto</v>
          </cell>
        </row>
        <row r="343">
          <cell r="B343" t="str">
            <v>120101020604</v>
          </cell>
          <cell r="G343">
            <v>22857.14</v>
          </cell>
          <cell r="H343">
            <v>22857.14</v>
          </cell>
          <cell r="I343">
            <v>22857.14</v>
          </cell>
          <cell r="V343">
            <v>22857.14</v>
          </cell>
          <cell r="X343" t="str">
            <v>Propiedades, planta y equipo, neto</v>
          </cell>
        </row>
        <row r="344">
          <cell r="B344" t="str">
            <v>120101020605</v>
          </cell>
          <cell r="G344">
            <v>1378889.35</v>
          </cell>
          <cell r="H344">
            <v>1582305.46</v>
          </cell>
          <cell r="I344">
            <v>1721764.3500000003</v>
          </cell>
          <cell r="V344">
            <v>1774316.6800000004</v>
          </cell>
          <cell r="X344" t="str">
            <v>Propiedades, planta y equipo, neto</v>
          </cell>
        </row>
        <row r="345">
          <cell r="B345" t="str">
            <v>120101020606</v>
          </cell>
          <cell r="G345">
            <v>157977.65</v>
          </cell>
          <cell r="H345">
            <v>169452.65</v>
          </cell>
          <cell r="I345">
            <v>163296.13</v>
          </cell>
          <cell r="V345">
            <v>163296.13</v>
          </cell>
          <cell r="X345" t="str">
            <v>Propiedades, planta y equipo, neto</v>
          </cell>
        </row>
        <row r="346">
          <cell r="B346" t="str">
            <v>120101020607</v>
          </cell>
          <cell r="G346">
            <v>239245.29</v>
          </cell>
          <cell r="H346">
            <v>238803.31</v>
          </cell>
          <cell r="I346">
            <v>233913.54</v>
          </cell>
          <cell r="V346">
            <v>233913.54</v>
          </cell>
          <cell r="X346" t="str">
            <v>Propiedades, planta y equipo, neto</v>
          </cell>
        </row>
        <row r="347">
          <cell r="B347" t="str">
            <v>120101020608</v>
          </cell>
          <cell r="G347">
            <v>3031665.92</v>
          </cell>
          <cell r="H347">
            <v>3164233.77</v>
          </cell>
          <cell r="I347">
            <v>3448783.9400000009</v>
          </cell>
          <cell r="V347">
            <v>3586999.8400000012</v>
          </cell>
          <cell r="X347" t="str">
            <v>Propiedades, planta y equipo, neto</v>
          </cell>
        </row>
        <row r="348">
          <cell r="B348" t="str">
            <v>120101020609</v>
          </cell>
          <cell r="G348">
            <v>4603745.2699999996</v>
          </cell>
          <cell r="H348">
            <v>5393332.8799999999</v>
          </cell>
          <cell r="I348">
            <v>5226111.34</v>
          </cell>
          <cell r="V348">
            <v>5307470.5199999996</v>
          </cell>
          <cell r="X348" t="str">
            <v>Propiedades, planta y equipo, neto</v>
          </cell>
        </row>
        <row r="349">
          <cell r="B349" t="str">
            <v>120101020610</v>
          </cell>
          <cell r="G349">
            <v>5136017.7</v>
          </cell>
          <cell r="H349">
            <v>5731692.1600000011</v>
          </cell>
          <cell r="I349">
            <v>6342474.4699999997</v>
          </cell>
          <cell r="V349">
            <v>6694130.2500000019</v>
          </cell>
          <cell r="X349" t="str">
            <v>Propiedades, planta y equipo, neto</v>
          </cell>
        </row>
        <row r="350">
          <cell r="B350" t="str">
            <v>12010103</v>
          </cell>
          <cell r="G350">
            <v>0</v>
          </cell>
          <cell r="H350">
            <v>0</v>
          </cell>
          <cell r="I350">
            <v>0</v>
          </cell>
          <cell r="V350">
            <v>0</v>
          </cell>
        </row>
        <row r="351">
          <cell r="B351" t="str">
            <v>1201010301</v>
          </cell>
          <cell r="G351">
            <v>0</v>
          </cell>
          <cell r="H351">
            <v>0</v>
          </cell>
          <cell r="I351">
            <v>0</v>
          </cell>
          <cell r="V351">
            <v>0</v>
          </cell>
        </row>
        <row r="352">
          <cell r="B352" t="str">
            <v>1201010302</v>
          </cell>
          <cell r="G352">
            <v>0</v>
          </cell>
          <cell r="H352">
            <v>0</v>
          </cell>
          <cell r="I352">
            <v>0</v>
          </cell>
          <cell r="V352">
            <v>0</v>
          </cell>
        </row>
        <row r="353">
          <cell r="B353" t="str">
            <v>1201010303</v>
          </cell>
          <cell r="G353">
            <v>0</v>
          </cell>
          <cell r="H353">
            <v>0</v>
          </cell>
          <cell r="I353">
            <v>0</v>
          </cell>
          <cell r="V353">
            <v>0</v>
          </cell>
        </row>
        <row r="354">
          <cell r="B354" t="str">
            <v>1201010304</v>
          </cell>
          <cell r="G354">
            <v>0</v>
          </cell>
          <cell r="H354">
            <v>0</v>
          </cell>
          <cell r="I354">
            <v>0</v>
          </cell>
          <cell r="V354">
            <v>0</v>
          </cell>
        </row>
        <row r="355">
          <cell r="B355" t="str">
            <v>1201010305</v>
          </cell>
          <cell r="G355">
            <v>0</v>
          </cell>
          <cell r="H355">
            <v>0</v>
          </cell>
          <cell r="I355">
            <v>0</v>
          </cell>
          <cell r="V355">
            <v>0</v>
          </cell>
        </row>
        <row r="356">
          <cell r="B356" t="str">
            <v>1201010306</v>
          </cell>
          <cell r="G356">
            <v>0</v>
          </cell>
          <cell r="H356">
            <v>0</v>
          </cell>
          <cell r="I356">
            <v>0</v>
          </cell>
          <cell r="V356">
            <v>0</v>
          </cell>
        </row>
        <row r="357">
          <cell r="B357" t="str">
            <v>12010104</v>
          </cell>
          <cell r="G357">
            <v>0</v>
          </cell>
          <cell r="H357">
            <v>0</v>
          </cell>
          <cell r="I357">
            <v>0</v>
          </cell>
          <cell r="V357">
            <v>0</v>
          </cell>
        </row>
        <row r="358">
          <cell r="B358" t="str">
            <v>1201010401</v>
          </cell>
          <cell r="G358">
            <v>0</v>
          </cell>
          <cell r="H358">
            <v>0</v>
          </cell>
          <cell r="I358">
            <v>0</v>
          </cell>
          <cell r="V358">
            <v>0</v>
          </cell>
        </row>
        <row r="359">
          <cell r="B359" t="str">
            <v>1201010402</v>
          </cell>
          <cell r="G359">
            <v>0</v>
          </cell>
          <cell r="H359">
            <v>0</v>
          </cell>
          <cell r="I359">
            <v>0</v>
          </cell>
          <cell r="V359">
            <v>0</v>
          </cell>
        </row>
        <row r="360">
          <cell r="B360" t="str">
            <v>1201010403</v>
          </cell>
          <cell r="G360">
            <v>0</v>
          </cell>
          <cell r="H360">
            <v>0</v>
          </cell>
          <cell r="I360">
            <v>0</v>
          </cell>
          <cell r="V360">
            <v>0</v>
          </cell>
        </row>
        <row r="361">
          <cell r="B361" t="str">
            <v>1201010404</v>
          </cell>
          <cell r="G361">
            <v>0</v>
          </cell>
          <cell r="H361">
            <v>0</v>
          </cell>
          <cell r="I361">
            <v>0</v>
          </cell>
          <cell r="V361">
            <v>0</v>
          </cell>
        </row>
        <row r="362">
          <cell r="B362" t="str">
            <v>1201010405</v>
          </cell>
          <cell r="G362">
            <v>0</v>
          </cell>
          <cell r="H362">
            <v>0</v>
          </cell>
          <cell r="I362">
            <v>0</v>
          </cell>
          <cell r="V362">
            <v>0</v>
          </cell>
        </row>
        <row r="363">
          <cell r="B363" t="str">
            <v>1201010406</v>
          </cell>
          <cell r="G363">
            <v>0</v>
          </cell>
          <cell r="H363">
            <v>0</v>
          </cell>
          <cell r="I363">
            <v>0</v>
          </cell>
          <cell r="V363">
            <v>0</v>
          </cell>
        </row>
        <row r="364">
          <cell r="B364" t="str">
            <v>120102</v>
          </cell>
          <cell r="G364">
            <v>-51535766.439999998</v>
          </cell>
          <cell r="H364">
            <v>-55923076.109999999</v>
          </cell>
          <cell r="I364">
            <v>-60608942.420000002</v>
          </cell>
          <cell r="V364">
            <v>-64643305.350000001</v>
          </cell>
          <cell r="Y364" t="str">
            <v>Propiedades, planta y equipo, neto</v>
          </cell>
        </row>
        <row r="365">
          <cell r="B365" t="str">
            <v>12010201</v>
          </cell>
          <cell r="G365">
            <v>-35830947.789999999</v>
          </cell>
          <cell r="H365">
            <v>-39173923.260000005</v>
          </cell>
          <cell r="I365">
            <v>-42529182.940000005</v>
          </cell>
          <cell r="V365">
            <v>-45179608.960000008</v>
          </cell>
        </row>
        <row r="366">
          <cell r="B366" t="str">
            <v>1201020101</v>
          </cell>
          <cell r="G366">
            <v>0</v>
          </cell>
          <cell r="H366">
            <v>0</v>
          </cell>
          <cell r="I366">
            <v>0</v>
          </cell>
          <cell r="V366">
            <v>0</v>
          </cell>
        </row>
        <row r="367">
          <cell r="B367" t="str">
            <v>1201020102</v>
          </cell>
          <cell r="G367">
            <v>0</v>
          </cell>
          <cell r="H367">
            <v>0</v>
          </cell>
          <cell r="I367">
            <v>0</v>
          </cell>
          <cell r="V367">
            <v>0</v>
          </cell>
        </row>
        <row r="368">
          <cell r="B368" t="str">
            <v>1201020103</v>
          </cell>
          <cell r="G368">
            <v>0</v>
          </cell>
          <cell r="H368">
            <v>0</v>
          </cell>
          <cell r="I368">
            <v>0</v>
          </cell>
          <cell r="V368">
            <v>0</v>
          </cell>
        </row>
        <row r="369">
          <cell r="B369" t="str">
            <v>1201020104</v>
          </cell>
          <cell r="G369">
            <v>0</v>
          </cell>
          <cell r="H369">
            <v>0</v>
          </cell>
          <cell r="I369">
            <v>0</v>
          </cell>
          <cell r="V369">
            <v>0</v>
          </cell>
        </row>
        <row r="370">
          <cell r="B370" t="str">
            <v>1201020105</v>
          </cell>
          <cell r="G370">
            <v>0</v>
          </cell>
          <cell r="H370">
            <v>0</v>
          </cell>
          <cell r="I370">
            <v>0</v>
          </cell>
          <cell r="V370">
            <v>0</v>
          </cell>
        </row>
        <row r="371">
          <cell r="B371" t="str">
            <v>1201020106</v>
          </cell>
          <cell r="G371">
            <v>-35830947.789999999</v>
          </cell>
          <cell r="H371">
            <v>-39173923.260000005</v>
          </cell>
          <cell r="I371">
            <v>-42529182.940000005</v>
          </cell>
          <cell r="V371">
            <v>-45179608.960000008</v>
          </cell>
        </row>
        <row r="372">
          <cell r="B372" t="str">
            <v>120102010601</v>
          </cell>
          <cell r="G372">
            <v>-1091163.71</v>
          </cell>
          <cell r="H372">
            <v>-1187099.689999999</v>
          </cell>
          <cell r="I372">
            <v>-1283036.1599999985</v>
          </cell>
          <cell r="V372">
            <v>-1354151.9799999981</v>
          </cell>
          <cell r="X372" t="str">
            <v>Propiedades, planta y equipo, neto</v>
          </cell>
        </row>
        <row r="373">
          <cell r="B373" t="str">
            <v>120102010602</v>
          </cell>
          <cell r="G373">
            <v>-5437470.6100000003</v>
          </cell>
          <cell r="H373">
            <v>-5855981.5200000005</v>
          </cell>
          <cell r="I373">
            <v>-6237124.9700000007</v>
          </cell>
          <cell r="V373">
            <v>-6553552.0700000012</v>
          </cell>
          <cell r="X373" t="str">
            <v>Propiedades, planta y equipo, neto</v>
          </cell>
        </row>
        <row r="374">
          <cell r="B374" t="str">
            <v>120102010603</v>
          </cell>
          <cell r="G374">
            <v>-11872340.109999999</v>
          </cell>
          <cell r="H374">
            <v>-13038700.129999999</v>
          </cell>
          <cell r="I374">
            <v>-14231464.67</v>
          </cell>
          <cell r="V374">
            <v>-15169891.43</v>
          </cell>
          <cell r="X374" t="str">
            <v>Propiedades, planta y equipo, neto</v>
          </cell>
        </row>
        <row r="375">
          <cell r="B375" t="str">
            <v>120102010604</v>
          </cell>
          <cell r="G375">
            <v>-9891382.4100000001</v>
          </cell>
          <cell r="H375">
            <v>-10635893.820000002</v>
          </cell>
          <cell r="I375">
            <v>-11356993.039999999</v>
          </cell>
          <cell r="V375">
            <v>-11935893.709999997</v>
          </cell>
          <cell r="X375" t="str">
            <v>Propiedades, planta y equipo, neto</v>
          </cell>
        </row>
        <row r="376">
          <cell r="B376" t="str">
            <v>120102010605</v>
          </cell>
          <cell r="G376">
            <v>0</v>
          </cell>
          <cell r="H376">
            <v>0</v>
          </cell>
          <cell r="I376">
            <v>0</v>
          </cell>
          <cell r="V376">
            <v>0</v>
          </cell>
          <cell r="X376" t="str">
            <v>Propiedades, planta y equipo, neto</v>
          </cell>
        </row>
        <row r="377">
          <cell r="B377" t="str">
            <v>120102010606</v>
          </cell>
          <cell r="G377">
            <v>0</v>
          </cell>
          <cell r="H377">
            <v>0</v>
          </cell>
          <cell r="I377">
            <v>0</v>
          </cell>
          <cell r="V377">
            <v>0</v>
          </cell>
          <cell r="X377" t="str">
            <v>Propiedades, planta y equipo, neto</v>
          </cell>
        </row>
        <row r="378">
          <cell r="B378" t="str">
            <v>120102010607</v>
          </cell>
          <cell r="G378">
            <v>-3306827.9</v>
          </cell>
          <cell r="H378">
            <v>-3628224.9599999995</v>
          </cell>
          <cell r="I378">
            <v>-3961647.2299999995</v>
          </cell>
          <cell r="V378">
            <v>-4228541.3699999992</v>
          </cell>
          <cell r="X378" t="str">
            <v>Propiedades, planta y equipo, neto</v>
          </cell>
        </row>
        <row r="379">
          <cell r="B379" t="str">
            <v>120102010608</v>
          </cell>
          <cell r="G379">
            <v>0</v>
          </cell>
          <cell r="H379">
            <v>0</v>
          </cell>
          <cell r="I379">
            <v>0</v>
          </cell>
          <cell r="V379">
            <v>0</v>
          </cell>
          <cell r="X379" t="str">
            <v>Propiedades, planta y equipo, neto</v>
          </cell>
        </row>
        <row r="380">
          <cell r="B380" t="str">
            <v>120102010609</v>
          </cell>
          <cell r="G380">
            <v>-2862722.12</v>
          </cell>
          <cell r="H380">
            <v>-3018952.81</v>
          </cell>
          <cell r="I380">
            <v>-3178484.0500000003</v>
          </cell>
          <cell r="V380">
            <v>-3302288.0300000007</v>
          </cell>
          <cell r="X380" t="str">
            <v>Propiedades, planta y equipo, neto</v>
          </cell>
        </row>
        <row r="381">
          <cell r="B381" t="str">
            <v>120102010610</v>
          </cell>
          <cell r="G381">
            <v>0</v>
          </cell>
          <cell r="H381">
            <v>0</v>
          </cell>
          <cell r="I381">
            <v>0</v>
          </cell>
          <cell r="V381">
            <v>0</v>
          </cell>
          <cell r="X381" t="str">
            <v>Propiedades, planta y equipo, neto</v>
          </cell>
        </row>
        <row r="382">
          <cell r="B382" t="str">
            <v>120102010611</v>
          </cell>
          <cell r="G382">
            <v>-859.24</v>
          </cell>
          <cell r="H382">
            <v>-1017.2799999999995</v>
          </cell>
          <cell r="I382">
            <v>-1232.9199999999996</v>
          </cell>
          <cell r="V382">
            <v>-1476.9999999999986</v>
          </cell>
          <cell r="X382" t="str">
            <v>Propiedades, planta y equipo, neto</v>
          </cell>
        </row>
        <row r="383">
          <cell r="B383" t="str">
            <v>120102010612</v>
          </cell>
          <cell r="G383">
            <v>-18748.060000000001</v>
          </cell>
          <cell r="H383">
            <v>-41212.289999999994</v>
          </cell>
          <cell r="I383">
            <v>-64423.039999999986</v>
          </cell>
          <cell r="V383">
            <v>-81831.97</v>
          </cell>
          <cell r="X383" t="str">
            <v>Propiedades, planta y equipo, neto</v>
          </cell>
        </row>
        <row r="384">
          <cell r="B384" t="str">
            <v>120102010613</v>
          </cell>
          <cell r="G384">
            <v>-229234.04</v>
          </cell>
          <cell r="H384">
            <v>-295479.21000000002</v>
          </cell>
          <cell r="I384">
            <v>-350456.20000000007</v>
          </cell>
          <cell r="V384">
            <v>-365505.79000000004</v>
          </cell>
          <cell r="X384" t="str">
            <v>Propiedades, planta y equipo, neto</v>
          </cell>
        </row>
        <row r="385">
          <cell r="B385" t="str">
            <v>120102010614</v>
          </cell>
          <cell r="G385">
            <v>-635421.02</v>
          </cell>
          <cell r="H385">
            <v>-801355</v>
          </cell>
          <cell r="I385">
            <v>-988006.32000000007</v>
          </cell>
          <cell r="V385">
            <v>-1149964.25</v>
          </cell>
          <cell r="X385" t="str">
            <v>Propiedades, planta y equipo, neto</v>
          </cell>
        </row>
        <row r="386">
          <cell r="B386" t="str">
            <v>120102010615</v>
          </cell>
          <cell r="G386">
            <v>-370323.23</v>
          </cell>
          <cell r="H386">
            <v>-395885.61000000004</v>
          </cell>
          <cell r="I386">
            <v>-425817.99</v>
          </cell>
          <cell r="V386">
            <v>-452403.06</v>
          </cell>
          <cell r="X386" t="str">
            <v>Propiedades, planta y equipo, neto</v>
          </cell>
        </row>
        <row r="387">
          <cell r="B387" t="str">
            <v>120102010616</v>
          </cell>
          <cell r="G387">
            <v>-114455.34</v>
          </cell>
          <cell r="H387">
            <v>-274120.94</v>
          </cell>
          <cell r="I387">
            <v>-450300.54</v>
          </cell>
          <cell r="V387">
            <v>-583331.2699999999</v>
          </cell>
          <cell r="X387" t="str">
            <v>Propiedades, planta y equipo, neto</v>
          </cell>
        </row>
        <row r="388">
          <cell r="B388" t="str">
            <v>120102010617</v>
          </cell>
          <cell r="G388">
            <v>0</v>
          </cell>
          <cell r="H388">
            <v>0</v>
          </cell>
          <cell r="I388">
            <v>0</v>
          </cell>
          <cell r="V388">
            <v>0</v>
          </cell>
          <cell r="X388" t="str">
            <v>Propiedades, planta y equipo, neto</v>
          </cell>
        </row>
        <row r="389">
          <cell r="B389" t="str">
            <v>120102010618</v>
          </cell>
          <cell r="I389">
            <v>-195.81</v>
          </cell>
          <cell r="V389">
            <v>-777.03000000000009</v>
          </cell>
          <cell r="X389" t="str">
            <v>Propiedades, planta y equipo, neto</v>
          </cell>
        </row>
        <row r="390">
          <cell r="B390" t="str">
            <v>12010202</v>
          </cell>
          <cell r="G390">
            <v>-15704818.65</v>
          </cell>
          <cell r="H390">
            <v>-16749152.849999994</v>
          </cell>
          <cell r="I390">
            <v>-18079759.479999993</v>
          </cell>
          <cell r="V390">
            <v>-19463696.389999993</v>
          </cell>
        </row>
        <row r="391">
          <cell r="B391" t="str">
            <v>1201020201</v>
          </cell>
          <cell r="G391">
            <v>0</v>
          </cell>
          <cell r="H391">
            <v>0</v>
          </cell>
          <cell r="I391">
            <v>0</v>
          </cell>
          <cell r="V391">
            <v>0</v>
          </cell>
        </row>
        <row r="392">
          <cell r="B392" t="str">
            <v>1201020202</v>
          </cell>
          <cell r="G392">
            <v>0</v>
          </cell>
          <cell r="H392">
            <v>0</v>
          </cell>
          <cell r="I392">
            <v>0</v>
          </cell>
          <cell r="V392">
            <v>0</v>
          </cell>
        </row>
        <row r="393">
          <cell r="B393" t="str">
            <v>1201020203</v>
          </cell>
          <cell r="G393">
            <v>0</v>
          </cell>
          <cell r="H393">
            <v>0</v>
          </cell>
          <cell r="I393">
            <v>0</v>
          </cell>
          <cell r="V393">
            <v>0</v>
          </cell>
        </row>
        <row r="394">
          <cell r="B394" t="str">
            <v>1201020204</v>
          </cell>
          <cell r="G394">
            <v>0</v>
          </cell>
          <cell r="H394">
            <v>0</v>
          </cell>
          <cell r="I394">
            <v>0</v>
          </cell>
          <cell r="V394">
            <v>0</v>
          </cell>
        </row>
        <row r="395">
          <cell r="B395" t="str">
            <v>1201020205</v>
          </cell>
          <cell r="G395">
            <v>0</v>
          </cell>
          <cell r="H395">
            <v>0</v>
          </cell>
          <cell r="I395">
            <v>0</v>
          </cell>
          <cell r="V395">
            <v>0</v>
          </cell>
        </row>
        <row r="396">
          <cell r="B396" t="str">
            <v>1201020206</v>
          </cell>
          <cell r="G396">
            <v>-15704818.65</v>
          </cell>
          <cell r="H396">
            <v>-16749152.849999994</v>
          </cell>
          <cell r="I396">
            <v>-18079759.479999993</v>
          </cell>
          <cell r="V396">
            <v>-19463696.389999993</v>
          </cell>
        </row>
        <row r="397">
          <cell r="B397" t="str">
            <v>120102020601</v>
          </cell>
          <cell r="G397">
            <v>-1889831.98</v>
          </cell>
          <cell r="H397">
            <v>-2037802.5499999998</v>
          </cell>
          <cell r="I397">
            <v>-2242476.899999999</v>
          </cell>
          <cell r="V397">
            <v>-2399682.5199999986</v>
          </cell>
          <cell r="X397" t="str">
            <v>Propiedades, planta y equipo, neto</v>
          </cell>
        </row>
        <row r="398">
          <cell r="B398" t="str">
            <v>120102020602</v>
          </cell>
          <cell r="G398">
            <v>-1104058.05</v>
          </cell>
          <cell r="H398">
            <v>-1122528.81</v>
          </cell>
          <cell r="I398">
            <v>-1228322.6600000001</v>
          </cell>
          <cell r="V398">
            <v>-1324162.7499999998</v>
          </cell>
          <cell r="X398" t="str">
            <v>Propiedades, planta y equipo, neto</v>
          </cell>
        </row>
        <row r="399">
          <cell r="B399" t="str">
            <v>120102020603</v>
          </cell>
          <cell r="G399">
            <v>-3585247.71</v>
          </cell>
          <cell r="H399">
            <v>-3549247.6599999992</v>
          </cell>
          <cell r="I399">
            <v>-3800232.5199999986</v>
          </cell>
          <cell r="V399">
            <v>-3940370.12</v>
          </cell>
          <cell r="X399" t="str">
            <v>Propiedades, planta y equipo, neto</v>
          </cell>
        </row>
        <row r="400">
          <cell r="B400" t="str">
            <v>120102020604</v>
          </cell>
          <cell r="G400">
            <v>-22857.14</v>
          </cell>
          <cell r="H400">
            <v>-22857.14</v>
          </cell>
          <cell r="I400">
            <v>-22857.14</v>
          </cell>
          <cell r="V400">
            <v>-22857.14</v>
          </cell>
          <cell r="X400" t="str">
            <v>Propiedades, planta y equipo, neto</v>
          </cell>
        </row>
        <row r="401">
          <cell r="B401" t="str">
            <v>120102020605</v>
          </cell>
          <cell r="G401">
            <v>-1066470.25</v>
          </cell>
          <cell r="H401">
            <v>-1176610.45</v>
          </cell>
          <cell r="I401">
            <v>-1290986.6800000002</v>
          </cell>
          <cell r="V401">
            <v>-1390577.3100000003</v>
          </cell>
          <cell r="X401" t="str">
            <v>Propiedades, planta y equipo, neto</v>
          </cell>
        </row>
        <row r="402">
          <cell r="B402" t="str">
            <v>120102020606</v>
          </cell>
          <cell r="G402">
            <v>-154302.65</v>
          </cell>
          <cell r="H402">
            <v>-155662.12000000002</v>
          </cell>
          <cell r="I402">
            <v>-151837.44000000009</v>
          </cell>
          <cell r="V402">
            <v>-153586.32000000015</v>
          </cell>
          <cell r="X402" t="str">
            <v>Propiedades, planta y equipo, neto</v>
          </cell>
        </row>
        <row r="403">
          <cell r="B403" t="str">
            <v>120102020607</v>
          </cell>
          <cell r="G403">
            <v>-237651.54</v>
          </cell>
          <cell r="H403">
            <v>-237439.96000000014</v>
          </cell>
          <cell r="I403">
            <v>-232780.59000000026</v>
          </cell>
          <cell r="V403">
            <v>-232953.39000000036</v>
          </cell>
          <cell r="X403" t="str">
            <v>Propiedades, planta y equipo, neto</v>
          </cell>
        </row>
        <row r="404">
          <cell r="B404" t="str">
            <v>120102020608</v>
          </cell>
          <cell r="G404">
            <v>-1280598.8400000001</v>
          </cell>
          <cell r="H404">
            <v>-1560090.33</v>
          </cell>
          <cell r="I404">
            <v>-1847492.6200000003</v>
          </cell>
          <cell r="V404">
            <v>-2063802.0799999998</v>
          </cell>
          <cell r="X404" t="str">
            <v>Propiedades, planta y equipo, neto</v>
          </cell>
        </row>
        <row r="405">
          <cell r="B405" t="str">
            <v>120102020609</v>
          </cell>
          <cell r="G405">
            <v>-3507867.82</v>
          </cell>
          <cell r="H405">
            <v>-3856418.7099999995</v>
          </cell>
          <cell r="I405">
            <v>-3822639.2499999995</v>
          </cell>
          <cell r="V405">
            <v>-4163973.8899999992</v>
          </cell>
          <cell r="X405" t="str">
            <v>Propiedades, planta y equipo, neto</v>
          </cell>
        </row>
        <row r="406">
          <cell r="B406" t="str">
            <v>120102020610</v>
          </cell>
          <cell r="G406">
            <v>-2855932.67</v>
          </cell>
          <cell r="H406">
            <v>-3030495.12</v>
          </cell>
          <cell r="I406">
            <v>-3440133.68</v>
          </cell>
          <cell r="V406">
            <v>-3771730.87</v>
          </cell>
          <cell r="X406" t="str">
            <v>Propiedades, planta y equipo, neto</v>
          </cell>
        </row>
        <row r="407">
          <cell r="B407" t="str">
            <v>12010203</v>
          </cell>
          <cell r="G407">
            <v>0</v>
          </cell>
          <cell r="H407">
            <v>0</v>
          </cell>
          <cell r="I407">
            <v>0</v>
          </cell>
          <cell r="V407">
            <v>0</v>
          </cell>
        </row>
        <row r="408">
          <cell r="B408" t="str">
            <v>1201020301</v>
          </cell>
          <cell r="G408">
            <v>0</v>
          </cell>
          <cell r="H408">
            <v>0</v>
          </cell>
          <cell r="I408">
            <v>0</v>
          </cell>
          <cell r="V408">
            <v>0</v>
          </cell>
        </row>
        <row r="409">
          <cell r="B409" t="str">
            <v>1201020302</v>
          </cell>
          <cell r="G409">
            <v>0</v>
          </cell>
          <cell r="H409">
            <v>0</v>
          </cell>
          <cell r="I409">
            <v>0</v>
          </cell>
          <cell r="V409">
            <v>0</v>
          </cell>
        </row>
        <row r="410">
          <cell r="B410" t="str">
            <v>1201020303</v>
          </cell>
          <cell r="G410">
            <v>0</v>
          </cell>
          <cell r="H410">
            <v>0</v>
          </cell>
          <cell r="I410">
            <v>0</v>
          </cell>
          <cell r="V410">
            <v>0</v>
          </cell>
        </row>
        <row r="411">
          <cell r="B411" t="str">
            <v>1201020304</v>
          </cell>
          <cell r="G411">
            <v>0</v>
          </cell>
          <cell r="H411">
            <v>0</v>
          </cell>
          <cell r="I411">
            <v>0</v>
          </cell>
          <cell r="V411">
            <v>0</v>
          </cell>
        </row>
        <row r="412">
          <cell r="B412" t="str">
            <v>1201020305</v>
          </cell>
          <cell r="G412">
            <v>0</v>
          </cell>
          <cell r="H412">
            <v>0</v>
          </cell>
          <cell r="I412">
            <v>0</v>
          </cell>
          <cell r="V412">
            <v>0</v>
          </cell>
        </row>
        <row r="413">
          <cell r="B413" t="str">
            <v>1201020306</v>
          </cell>
          <cell r="G413">
            <v>0</v>
          </cell>
          <cell r="H413">
            <v>0</v>
          </cell>
          <cell r="I413">
            <v>0</v>
          </cell>
          <cell r="V413">
            <v>0</v>
          </cell>
        </row>
        <row r="414">
          <cell r="B414" t="str">
            <v>12010204</v>
          </cell>
          <cell r="G414">
            <v>0</v>
          </cell>
          <cell r="H414">
            <v>0</v>
          </cell>
          <cell r="I414">
            <v>0</v>
          </cell>
          <cell r="V414">
            <v>0</v>
          </cell>
        </row>
        <row r="415">
          <cell r="B415" t="str">
            <v>1201020401</v>
          </cell>
          <cell r="G415">
            <v>0</v>
          </cell>
          <cell r="H415">
            <v>0</v>
          </cell>
          <cell r="I415">
            <v>0</v>
          </cell>
          <cell r="V415">
            <v>0</v>
          </cell>
        </row>
        <row r="416">
          <cell r="B416" t="str">
            <v>1201020402</v>
          </cell>
          <cell r="G416">
            <v>0</v>
          </cell>
          <cell r="H416">
            <v>0</v>
          </cell>
          <cell r="I416">
            <v>0</v>
          </cell>
          <cell r="V416">
            <v>0</v>
          </cell>
        </row>
        <row r="417">
          <cell r="B417" t="str">
            <v>1201020403</v>
          </cell>
          <cell r="G417">
            <v>0</v>
          </cell>
          <cell r="H417">
            <v>0</v>
          </cell>
          <cell r="I417">
            <v>0</v>
          </cell>
          <cell r="V417">
            <v>0</v>
          </cell>
        </row>
        <row r="418">
          <cell r="B418" t="str">
            <v>1201020404</v>
          </cell>
          <cell r="G418">
            <v>0</v>
          </cell>
          <cell r="H418">
            <v>0</v>
          </cell>
          <cell r="I418">
            <v>0</v>
          </cell>
          <cell r="V418">
            <v>0</v>
          </cell>
        </row>
        <row r="419">
          <cell r="B419" t="str">
            <v>1201020405</v>
          </cell>
          <cell r="G419">
            <v>0</v>
          </cell>
          <cell r="H419">
            <v>0</v>
          </cell>
          <cell r="I419">
            <v>0</v>
          </cell>
          <cell r="V419">
            <v>0</v>
          </cell>
        </row>
        <row r="420">
          <cell r="B420" t="str">
            <v>1201020406</v>
          </cell>
          <cell r="G420">
            <v>0</v>
          </cell>
          <cell r="H420">
            <v>0</v>
          </cell>
          <cell r="I420">
            <v>0</v>
          </cell>
          <cell r="V420">
            <v>0</v>
          </cell>
        </row>
        <row r="421">
          <cell r="B421" t="str">
            <v>120103</v>
          </cell>
          <cell r="G421">
            <v>12482647.77</v>
          </cell>
          <cell r="H421">
            <v>27658323.709999997</v>
          </cell>
          <cell r="I421">
            <v>0</v>
          </cell>
          <cell r="V421">
            <v>0</v>
          </cell>
          <cell r="Y421" t="str">
            <v>Propiedades, planta y equipo, neto</v>
          </cell>
        </row>
        <row r="422">
          <cell r="B422" t="str">
            <v>12010301</v>
          </cell>
          <cell r="G422">
            <v>8186530.5899999999</v>
          </cell>
          <cell r="H422">
            <v>16648177.940000001</v>
          </cell>
          <cell r="I422">
            <v>0</v>
          </cell>
          <cell r="V422">
            <v>0</v>
          </cell>
        </row>
        <row r="423">
          <cell r="B423" t="str">
            <v>1201030101</v>
          </cell>
          <cell r="G423">
            <v>0</v>
          </cell>
          <cell r="H423">
            <v>0</v>
          </cell>
          <cell r="I423">
            <v>0</v>
          </cell>
          <cell r="V423">
            <v>0</v>
          </cell>
        </row>
        <row r="424">
          <cell r="B424" t="str">
            <v>1201030102</v>
          </cell>
          <cell r="G424">
            <v>0</v>
          </cell>
          <cell r="H424">
            <v>0</v>
          </cell>
          <cell r="I424">
            <v>0</v>
          </cell>
          <cell r="V424">
            <v>0</v>
          </cell>
        </row>
        <row r="425">
          <cell r="B425" t="str">
            <v>1201030103</v>
          </cell>
          <cell r="G425">
            <v>0</v>
          </cell>
          <cell r="H425">
            <v>0</v>
          </cell>
          <cell r="I425">
            <v>0</v>
          </cell>
          <cell r="V425">
            <v>0</v>
          </cell>
        </row>
        <row r="426">
          <cell r="B426" t="str">
            <v>1201030104</v>
          </cell>
          <cell r="G426">
            <v>0</v>
          </cell>
          <cell r="H426">
            <v>0</v>
          </cell>
          <cell r="I426">
            <v>0</v>
          </cell>
          <cell r="V426">
            <v>0</v>
          </cell>
        </row>
        <row r="427">
          <cell r="B427" t="str">
            <v>1201030105</v>
          </cell>
          <cell r="G427">
            <v>0</v>
          </cell>
          <cell r="H427">
            <v>0</v>
          </cell>
          <cell r="I427">
            <v>0</v>
          </cell>
          <cell r="V427">
            <v>0</v>
          </cell>
        </row>
        <row r="428">
          <cell r="B428" t="str">
            <v>1201030106</v>
          </cell>
          <cell r="G428">
            <v>8186530.5899999999</v>
          </cell>
          <cell r="H428">
            <v>16648177.940000001</v>
          </cell>
          <cell r="I428">
            <v>0</v>
          </cell>
          <cell r="V428">
            <v>0</v>
          </cell>
        </row>
        <row r="429">
          <cell r="B429" t="str">
            <v>120103010601</v>
          </cell>
          <cell r="G429">
            <v>871998.02</v>
          </cell>
          <cell r="H429">
            <v>1730988.38</v>
          </cell>
          <cell r="I429">
            <v>0</v>
          </cell>
          <cell r="V429">
            <v>0</v>
          </cell>
          <cell r="X429" t="str">
            <v>Propiedades, planta y equipo, neto</v>
          </cell>
        </row>
        <row r="430">
          <cell r="B430" t="str">
            <v>120103010602</v>
          </cell>
          <cell r="G430">
            <v>1259219.69</v>
          </cell>
          <cell r="H430">
            <v>2371791.69</v>
          </cell>
          <cell r="I430">
            <v>0</v>
          </cell>
          <cell r="V430">
            <v>0</v>
          </cell>
          <cell r="X430" t="str">
            <v>Propiedades, planta y equipo, neto</v>
          </cell>
        </row>
        <row r="431">
          <cell r="B431" t="str">
            <v>120103010603</v>
          </cell>
          <cell r="G431">
            <v>2871810.67</v>
          </cell>
          <cell r="H431">
            <v>4910015.25</v>
          </cell>
          <cell r="I431">
            <v>-9.3132257461547852E-10</v>
          </cell>
          <cell r="V431">
            <v>-9.3132257461547852E-10</v>
          </cell>
          <cell r="X431" t="str">
            <v>Propiedades, planta y equipo, neto</v>
          </cell>
        </row>
        <row r="432">
          <cell r="B432" t="str">
            <v>120103010604</v>
          </cell>
          <cell r="G432">
            <v>2302240.87</v>
          </cell>
          <cell r="H432">
            <v>5608502.1400000006</v>
          </cell>
          <cell r="I432">
            <v>9.3132257461547852E-10</v>
          </cell>
          <cell r="V432">
            <v>9.3132257461547852E-10</v>
          </cell>
          <cell r="X432" t="str">
            <v>Propiedades, planta y equipo, neto</v>
          </cell>
        </row>
        <row r="433">
          <cell r="B433" t="str">
            <v>120103010605</v>
          </cell>
          <cell r="G433">
            <v>0</v>
          </cell>
          <cell r="H433">
            <v>0</v>
          </cell>
          <cell r="I433">
            <v>0</v>
          </cell>
          <cell r="V433">
            <v>0</v>
          </cell>
          <cell r="X433" t="str">
            <v>Propiedades, planta y equipo, neto</v>
          </cell>
        </row>
        <row r="434">
          <cell r="B434" t="str">
            <v>120103010606</v>
          </cell>
          <cell r="G434">
            <v>0</v>
          </cell>
          <cell r="H434">
            <v>0</v>
          </cell>
          <cell r="I434">
            <v>0</v>
          </cell>
          <cell r="V434">
            <v>0</v>
          </cell>
          <cell r="X434" t="str">
            <v>Propiedades, planta y equipo, neto</v>
          </cell>
        </row>
        <row r="435">
          <cell r="B435" t="str">
            <v>120103010607</v>
          </cell>
          <cell r="G435">
            <v>687961.1</v>
          </cell>
          <cell r="H435">
            <v>1221390.28</v>
          </cell>
          <cell r="I435">
            <v>4.6566128730773926E-10</v>
          </cell>
          <cell r="V435">
            <v>4.6566128730773926E-10</v>
          </cell>
          <cell r="X435" t="str">
            <v>Propiedades, planta y equipo, neto</v>
          </cell>
        </row>
        <row r="436">
          <cell r="B436" t="str">
            <v>120103010608</v>
          </cell>
          <cell r="G436">
            <v>0</v>
          </cell>
          <cell r="H436">
            <v>0</v>
          </cell>
          <cell r="I436">
            <v>0</v>
          </cell>
          <cell r="V436">
            <v>0</v>
          </cell>
          <cell r="X436" t="str">
            <v>Propiedades, planta y equipo, neto</v>
          </cell>
        </row>
        <row r="437">
          <cell r="B437" t="str">
            <v>120103010609</v>
          </cell>
          <cell r="G437">
            <v>999.82</v>
          </cell>
          <cell r="H437">
            <v>999.82</v>
          </cell>
          <cell r="I437">
            <v>0</v>
          </cell>
          <cell r="V437">
            <v>0</v>
          </cell>
          <cell r="X437" t="str">
            <v>Propiedades, planta y equipo, neto</v>
          </cell>
        </row>
        <row r="438">
          <cell r="B438" t="str">
            <v>120103010610</v>
          </cell>
          <cell r="G438">
            <v>0</v>
          </cell>
          <cell r="H438">
            <v>0</v>
          </cell>
          <cell r="I438">
            <v>0</v>
          </cell>
          <cell r="V438">
            <v>0</v>
          </cell>
          <cell r="X438" t="str">
            <v>Propiedades, planta y equipo, neto</v>
          </cell>
        </row>
        <row r="439">
          <cell r="B439" t="str">
            <v>120103010611</v>
          </cell>
          <cell r="G439">
            <v>105.38</v>
          </cell>
          <cell r="H439">
            <v>191.57</v>
          </cell>
          <cell r="I439">
            <v>-2.8421709430404007E-14</v>
          </cell>
          <cell r="V439">
            <v>-2.8421709430404007E-14</v>
          </cell>
          <cell r="X439" t="str">
            <v>Propiedades, planta y equipo, neto</v>
          </cell>
        </row>
        <row r="440">
          <cell r="B440" t="str">
            <v>120103010612</v>
          </cell>
          <cell r="G440">
            <v>0</v>
          </cell>
          <cell r="H440">
            <v>31050.19</v>
          </cell>
          <cell r="I440">
            <v>-3.637978807091713E-12</v>
          </cell>
          <cell r="V440">
            <v>-3.637978807091713E-12</v>
          </cell>
          <cell r="X440" t="str">
            <v>Propiedades, planta y equipo, neto</v>
          </cell>
        </row>
        <row r="441">
          <cell r="B441" t="str">
            <v>120103010613</v>
          </cell>
          <cell r="G441">
            <v>8864.08</v>
          </cell>
          <cell r="H441">
            <v>131498.97999999998</v>
          </cell>
          <cell r="I441">
            <v>-2.9103830456733704E-11</v>
          </cell>
          <cell r="V441">
            <v>-2.9103830456733704E-11</v>
          </cell>
          <cell r="X441" t="str">
            <v>Propiedades, planta y equipo, neto</v>
          </cell>
        </row>
        <row r="442">
          <cell r="B442" t="str">
            <v>120103010614</v>
          </cell>
          <cell r="G442">
            <v>116604.95</v>
          </cell>
          <cell r="H442">
            <v>355347.75</v>
          </cell>
          <cell r="I442">
            <v>-5.8207660913467407E-11</v>
          </cell>
          <cell r="V442">
            <v>-5.8207660913467407E-11</v>
          </cell>
          <cell r="X442" t="str">
            <v>Propiedades, planta y equipo, neto</v>
          </cell>
        </row>
        <row r="443">
          <cell r="B443" t="str">
            <v>120103010615</v>
          </cell>
          <cell r="G443">
            <v>66726.009999999995</v>
          </cell>
          <cell r="H443">
            <v>93809.97</v>
          </cell>
          <cell r="I443">
            <v>0</v>
          </cell>
          <cell r="V443">
            <v>0</v>
          </cell>
          <cell r="X443" t="str">
            <v>Propiedades, planta y equipo, neto</v>
          </cell>
        </row>
        <row r="444">
          <cell r="B444" t="str">
            <v>120103010616</v>
          </cell>
          <cell r="G444">
            <v>0</v>
          </cell>
          <cell r="H444">
            <v>192591.92</v>
          </cell>
          <cell r="I444">
            <v>0</v>
          </cell>
          <cell r="V444">
            <v>0</v>
          </cell>
          <cell r="X444" t="str">
            <v>Propiedades, planta y equipo, neto</v>
          </cell>
        </row>
        <row r="445">
          <cell r="B445" t="str">
            <v>120103010617</v>
          </cell>
          <cell r="G445">
            <v>0</v>
          </cell>
          <cell r="H445">
            <v>0</v>
          </cell>
          <cell r="I445">
            <v>0</v>
          </cell>
          <cell r="V445">
            <v>0</v>
          </cell>
          <cell r="X445" t="str">
            <v>Propiedades, planta y equipo, neto</v>
          </cell>
        </row>
        <row r="446">
          <cell r="B446" t="str">
            <v>12010302</v>
          </cell>
          <cell r="G446">
            <v>4296117.18</v>
          </cell>
          <cell r="H446">
            <v>11010145.77</v>
          </cell>
          <cell r="I446">
            <v>0</v>
          </cell>
          <cell r="V446">
            <v>0</v>
          </cell>
        </row>
        <row r="447">
          <cell r="B447" t="str">
            <v>1201030201</v>
          </cell>
          <cell r="G447">
            <v>0</v>
          </cell>
          <cell r="H447">
            <v>0</v>
          </cell>
          <cell r="I447">
            <v>0</v>
          </cell>
          <cell r="V447">
            <v>0</v>
          </cell>
        </row>
        <row r="448">
          <cell r="B448" t="str">
            <v>1201030202</v>
          </cell>
          <cell r="G448">
            <v>0</v>
          </cell>
          <cell r="H448">
            <v>0</v>
          </cell>
          <cell r="I448">
            <v>0</v>
          </cell>
          <cell r="V448">
            <v>0</v>
          </cell>
        </row>
        <row r="449">
          <cell r="B449" t="str">
            <v>1201030203</v>
          </cell>
          <cell r="G449">
            <v>0</v>
          </cell>
          <cell r="H449">
            <v>0</v>
          </cell>
          <cell r="I449">
            <v>0</v>
          </cell>
          <cell r="V449">
            <v>0</v>
          </cell>
        </row>
        <row r="450">
          <cell r="B450" t="str">
            <v>1201030204</v>
          </cell>
          <cell r="G450">
            <v>0</v>
          </cell>
          <cell r="H450">
            <v>0</v>
          </cell>
          <cell r="I450">
            <v>0</v>
          </cell>
          <cell r="V450">
            <v>0</v>
          </cell>
        </row>
        <row r="451">
          <cell r="B451" t="str">
            <v>1201030205</v>
          </cell>
          <cell r="G451">
            <v>0</v>
          </cell>
          <cell r="H451">
            <v>0</v>
          </cell>
          <cell r="I451">
            <v>0</v>
          </cell>
          <cell r="V451">
            <v>0</v>
          </cell>
        </row>
        <row r="452">
          <cell r="B452" t="str">
            <v>1201030206</v>
          </cell>
          <cell r="G452">
            <v>4296117.18</v>
          </cell>
          <cell r="H452">
            <v>11010145.77</v>
          </cell>
          <cell r="I452">
            <v>0</v>
          </cell>
          <cell r="V452">
            <v>0</v>
          </cell>
        </row>
        <row r="453">
          <cell r="B453" t="str">
            <v>120103020601</v>
          </cell>
          <cell r="G453">
            <v>1163014.1399999999</v>
          </cell>
          <cell r="H453">
            <v>3012113.83</v>
          </cell>
          <cell r="I453">
            <v>0</v>
          </cell>
          <cell r="V453">
            <v>0</v>
          </cell>
          <cell r="X453" t="str">
            <v>Propiedades, planta y equipo, neto</v>
          </cell>
        </row>
        <row r="454">
          <cell r="B454" t="str">
            <v>120103020602</v>
          </cell>
          <cell r="G454">
            <v>639333.88</v>
          </cell>
          <cell r="H454">
            <v>793319.21</v>
          </cell>
          <cell r="I454">
            <v>0</v>
          </cell>
          <cell r="V454">
            <v>0</v>
          </cell>
          <cell r="X454" t="str">
            <v>Propiedades, planta y equipo, neto</v>
          </cell>
        </row>
        <row r="455">
          <cell r="B455" t="str">
            <v>120103020603</v>
          </cell>
          <cell r="G455">
            <v>1189229.4099999999</v>
          </cell>
          <cell r="H455">
            <v>2624381.46</v>
          </cell>
          <cell r="I455">
            <v>-4.6566128730773926E-10</v>
          </cell>
          <cell r="V455">
            <v>-4.6566128730773926E-10</v>
          </cell>
          <cell r="X455" t="str">
            <v>Propiedades, planta y equipo, neto</v>
          </cell>
        </row>
        <row r="456">
          <cell r="B456" t="str">
            <v>120103020604</v>
          </cell>
          <cell r="G456">
            <v>0</v>
          </cell>
          <cell r="H456">
            <v>6789.46</v>
          </cell>
          <cell r="I456">
            <v>0</v>
          </cell>
          <cell r="V456">
            <v>0</v>
          </cell>
          <cell r="X456" t="str">
            <v>Propiedades, planta y equipo, neto</v>
          </cell>
        </row>
        <row r="457">
          <cell r="B457" t="str">
            <v>120103020605</v>
          </cell>
          <cell r="G457">
            <v>105298.63</v>
          </cell>
          <cell r="H457">
            <v>544637.16999999993</v>
          </cell>
          <cell r="I457">
            <v>-2.3283064365386963E-10</v>
          </cell>
          <cell r="V457">
            <v>-2.3283064365386963E-10</v>
          </cell>
          <cell r="X457" t="str">
            <v>Propiedades, planta y equipo, neto</v>
          </cell>
        </row>
        <row r="458">
          <cell r="B458" t="str">
            <v>120103020606</v>
          </cell>
          <cell r="G458">
            <v>3326.19</v>
          </cell>
          <cell r="H458">
            <v>41677.360000000001</v>
          </cell>
          <cell r="I458">
            <v>0</v>
          </cell>
          <cell r="V458">
            <v>0</v>
          </cell>
          <cell r="X458" t="str">
            <v>Propiedades, planta y equipo, neto</v>
          </cell>
        </row>
        <row r="459">
          <cell r="B459" t="str">
            <v>120103020607</v>
          </cell>
          <cell r="G459">
            <v>175485.55</v>
          </cell>
          <cell r="H459">
            <v>224848.84</v>
          </cell>
          <cell r="I459">
            <v>-2.9103830456733704E-11</v>
          </cell>
          <cell r="V459">
            <v>-2.9103830456733704E-11</v>
          </cell>
          <cell r="X459" t="str">
            <v>Propiedades, planta y equipo, neto</v>
          </cell>
        </row>
        <row r="460">
          <cell r="B460" t="str">
            <v>120103020608</v>
          </cell>
          <cell r="G460">
            <v>149914.94</v>
          </cell>
          <cell r="H460">
            <v>878406.67999999993</v>
          </cell>
          <cell r="I460">
            <v>-2.3283064365386963E-10</v>
          </cell>
          <cell r="V460">
            <v>-2.3283064365386963E-10</v>
          </cell>
          <cell r="X460" t="str">
            <v>Propiedades, planta y equipo, neto</v>
          </cell>
        </row>
        <row r="461">
          <cell r="B461" t="str">
            <v>120103020609</v>
          </cell>
          <cell r="G461">
            <v>282502.15000000002</v>
          </cell>
          <cell r="H461">
            <v>1227759.1800000002</v>
          </cell>
          <cell r="I461">
            <v>0</v>
          </cell>
          <cell r="V461">
            <v>0</v>
          </cell>
          <cell r="X461" t="str">
            <v>Propiedades, planta y equipo, neto</v>
          </cell>
        </row>
        <row r="462">
          <cell r="B462" t="str">
            <v>120103020610</v>
          </cell>
          <cell r="G462">
            <v>588012.29</v>
          </cell>
          <cell r="H462">
            <v>1656212.58</v>
          </cell>
          <cell r="I462">
            <v>2.3283064365386963E-10</v>
          </cell>
          <cell r="V462">
            <v>2.3283064365386963E-10</v>
          </cell>
          <cell r="X462" t="str">
            <v>Propiedades, planta y equipo, neto</v>
          </cell>
        </row>
        <row r="463">
          <cell r="B463" t="str">
            <v>12010303</v>
          </cell>
          <cell r="G463">
            <v>0</v>
          </cell>
          <cell r="H463">
            <v>0</v>
          </cell>
          <cell r="I463">
            <v>0</v>
          </cell>
          <cell r="V463">
            <v>0</v>
          </cell>
        </row>
        <row r="464">
          <cell r="B464" t="str">
            <v>1201030301</v>
          </cell>
          <cell r="G464">
            <v>0</v>
          </cell>
          <cell r="H464">
            <v>0</v>
          </cell>
          <cell r="I464">
            <v>0</v>
          </cell>
          <cell r="V464">
            <v>0</v>
          </cell>
        </row>
        <row r="465">
          <cell r="B465" t="str">
            <v>1201030302</v>
          </cell>
          <cell r="G465">
            <v>0</v>
          </cell>
          <cell r="H465">
            <v>0</v>
          </cell>
          <cell r="I465">
            <v>0</v>
          </cell>
          <cell r="V465">
            <v>0</v>
          </cell>
        </row>
        <row r="466">
          <cell r="B466" t="str">
            <v>1201030303</v>
          </cell>
          <cell r="G466">
            <v>0</v>
          </cell>
          <cell r="H466">
            <v>0</v>
          </cell>
          <cell r="I466">
            <v>0</v>
          </cell>
          <cell r="V466">
            <v>0</v>
          </cell>
        </row>
        <row r="467">
          <cell r="B467" t="str">
            <v>1201030304</v>
          </cell>
          <cell r="G467">
            <v>0</v>
          </cell>
          <cell r="H467">
            <v>0</v>
          </cell>
          <cell r="I467">
            <v>0</v>
          </cell>
          <cell r="V467">
            <v>0</v>
          </cell>
        </row>
        <row r="468">
          <cell r="B468" t="str">
            <v>1201030305</v>
          </cell>
          <cell r="G468">
            <v>0</v>
          </cell>
          <cell r="H468">
            <v>0</v>
          </cell>
          <cell r="I468">
            <v>0</v>
          </cell>
          <cell r="V468">
            <v>0</v>
          </cell>
        </row>
        <row r="469">
          <cell r="B469" t="str">
            <v>1201030306</v>
          </cell>
          <cell r="G469">
            <v>0</v>
          </cell>
          <cell r="H469">
            <v>0</v>
          </cell>
          <cell r="I469">
            <v>0</v>
          </cell>
          <cell r="V469">
            <v>0</v>
          </cell>
        </row>
        <row r="470">
          <cell r="B470" t="str">
            <v>12010304</v>
          </cell>
          <cell r="G470">
            <v>0</v>
          </cell>
          <cell r="H470">
            <v>0</v>
          </cell>
          <cell r="I470">
            <v>0</v>
          </cell>
          <cell r="V470">
            <v>0</v>
          </cell>
        </row>
        <row r="471">
          <cell r="B471" t="str">
            <v>1201030401</v>
          </cell>
          <cell r="G471">
            <v>0</v>
          </cell>
          <cell r="H471">
            <v>0</v>
          </cell>
          <cell r="I471">
            <v>0</v>
          </cell>
          <cell r="V471">
            <v>0</v>
          </cell>
        </row>
        <row r="472">
          <cell r="B472" t="str">
            <v>1201030402</v>
          </cell>
          <cell r="G472">
            <v>0</v>
          </cell>
          <cell r="H472">
            <v>0</v>
          </cell>
          <cell r="I472">
            <v>0</v>
          </cell>
          <cell r="V472">
            <v>0</v>
          </cell>
        </row>
        <row r="473">
          <cell r="B473" t="str">
            <v>1201030403</v>
          </cell>
          <cell r="G473">
            <v>0</v>
          </cell>
          <cell r="H473">
            <v>0</v>
          </cell>
          <cell r="I473">
            <v>0</v>
          </cell>
          <cell r="V473">
            <v>0</v>
          </cell>
        </row>
        <row r="474">
          <cell r="B474" t="str">
            <v>1201030404</v>
          </cell>
          <cell r="G474">
            <v>0</v>
          </cell>
          <cell r="H474">
            <v>0</v>
          </cell>
          <cell r="I474">
            <v>0</v>
          </cell>
          <cell r="V474">
            <v>0</v>
          </cell>
        </row>
        <row r="475">
          <cell r="B475" t="str">
            <v>1201030405</v>
          </cell>
          <cell r="G475">
            <v>0</v>
          </cell>
          <cell r="H475">
            <v>0</v>
          </cell>
          <cell r="I475">
            <v>0</v>
          </cell>
          <cell r="V475">
            <v>0</v>
          </cell>
        </row>
        <row r="476">
          <cell r="B476" t="str">
            <v>1201030406</v>
          </cell>
          <cell r="G476">
            <v>0</v>
          </cell>
          <cell r="H476">
            <v>0</v>
          </cell>
          <cell r="I476">
            <v>0</v>
          </cell>
          <cell r="V476">
            <v>0</v>
          </cell>
        </row>
        <row r="477">
          <cell r="B477" t="str">
            <v>120104</v>
          </cell>
          <cell r="G477">
            <v>-4614109.7</v>
          </cell>
          <cell r="H477">
            <v>-4740788.8400000008</v>
          </cell>
          <cell r="I477">
            <v>-9.3132257461547852E-10</v>
          </cell>
          <cell r="V477">
            <v>-9.3132257461547852E-10</v>
          </cell>
          <cell r="Y477" t="str">
            <v>Propiedades, planta y equipo, neto</v>
          </cell>
        </row>
        <row r="478">
          <cell r="B478" t="str">
            <v>12010401</v>
          </cell>
          <cell r="G478">
            <v>-1345012.7</v>
          </cell>
          <cell r="H478">
            <v>-1608713.5699999998</v>
          </cell>
          <cell r="I478">
            <v>4.6566128730773926E-10</v>
          </cell>
          <cell r="V478">
            <v>4.6566128730773926E-10</v>
          </cell>
        </row>
        <row r="479">
          <cell r="B479" t="str">
            <v>1201040101</v>
          </cell>
          <cell r="G479">
            <v>0</v>
          </cell>
          <cell r="H479">
            <v>0</v>
          </cell>
          <cell r="I479">
            <v>0</v>
          </cell>
          <cell r="V479">
            <v>0</v>
          </cell>
        </row>
        <row r="480">
          <cell r="B480" t="str">
            <v>1201040102</v>
          </cell>
          <cell r="G480">
            <v>0</v>
          </cell>
          <cell r="H480">
            <v>0</v>
          </cell>
          <cell r="I480">
            <v>0</v>
          </cell>
          <cell r="V480">
            <v>0</v>
          </cell>
        </row>
        <row r="481">
          <cell r="B481" t="str">
            <v>1201040103</v>
          </cell>
          <cell r="G481">
            <v>0</v>
          </cell>
          <cell r="H481">
            <v>0</v>
          </cell>
          <cell r="I481">
            <v>0</v>
          </cell>
          <cell r="V481">
            <v>0</v>
          </cell>
        </row>
        <row r="482">
          <cell r="B482" t="str">
            <v>1201040104</v>
          </cell>
          <cell r="G482">
            <v>0</v>
          </cell>
          <cell r="H482">
            <v>0</v>
          </cell>
          <cell r="I482">
            <v>0</v>
          </cell>
          <cell r="V482">
            <v>0</v>
          </cell>
        </row>
        <row r="483">
          <cell r="B483" t="str">
            <v>1201040105</v>
          </cell>
          <cell r="G483">
            <v>0</v>
          </cell>
          <cell r="H483">
            <v>0</v>
          </cell>
          <cell r="I483">
            <v>0</v>
          </cell>
          <cell r="V483">
            <v>0</v>
          </cell>
        </row>
        <row r="484">
          <cell r="B484" t="str">
            <v>1201040106</v>
          </cell>
          <cell r="G484">
            <v>-1345012.7</v>
          </cell>
          <cell r="H484">
            <v>-1608713.5699999998</v>
          </cell>
          <cell r="I484">
            <v>4.6566128730773926E-10</v>
          </cell>
          <cell r="V484">
            <v>4.6566128730773926E-10</v>
          </cell>
        </row>
        <row r="485">
          <cell r="B485" t="str">
            <v>120104010601</v>
          </cell>
          <cell r="G485">
            <v>-133813.9</v>
          </cell>
          <cell r="H485">
            <v>-161260.10000000009</v>
          </cell>
          <cell r="I485">
            <v>0</v>
          </cell>
          <cell r="V485">
            <v>0</v>
          </cell>
          <cell r="X485" t="str">
            <v>Propiedades, planta y equipo, neto</v>
          </cell>
        </row>
        <row r="486">
          <cell r="B486" t="str">
            <v>120104010602</v>
          </cell>
          <cell r="G486">
            <v>-207306.38</v>
          </cell>
          <cell r="H486">
            <v>-245857.55999999997</v>
          </cell>
          <cell r="I486">
            <v>-5.8207660913467407E-11</v>
          </cell>
          <cell r="V486">
            <v>-5.8207660913467407E-11</v>
          </cell>
          <cell r="X486" t="str">
            <v>Propiedades, planta y equipo, neto</v>
          </cell>
        </row>
        <row r="487">
          <cell r="B487" t="str">
            <v>120104010603</v>
          </cell>
          <cell r="G487">
            <v>-472979.15</v>
          </cell>
          <cell r="H487">
            <v>-564351.08000000019</v>
          </cell>
          <cell r="I487">
            <v>-2.3283064365386963E-10</v>
          </cell>
          <cell r="V487">
            <v>-2.3283064365386963E-10</v>
          </cell>
          <cell r="X487" t="str">
            <v>Propiedades, planta y equipo, neto</v>
          </cell>
        </row>
        <row r="488">
          <cell r="B488" t="str">
            <v>120104010604</v>
          </cell>
          <cell r="G488">
            <v>-402778.88</v>
          </cell>
          <cell r="H488">
            <v>-482852.73</v>
          </cell>
          <cell r="I488">
            <v>1.1641532182693481E-10</v>
          </cell>
          <cell r="V488">
            <v>1.1641532182693481E-10</v>
          </cell>
          <cell r="X488" t="str">
            <v>Propiedades, planta y equipo, neto</v>
          </cell>
        </row>
        <row r="489">
          <cell r="B489" t="str">
            <v>120104010605</v>
          </cell>
          <cell r="G489">
            <v>0</v>
          </cell>
          <cell r="H489">
            <v>0</v>
          </cell>
          <cell r="I489">
            <v>0</v>
          </cell>
          <cell r="V489">
            <v>0</v>
          </cell>
          <cell r="X489" t="str">
            <v>Propiedades, planta y equipo, neto</v>
          </cell>
        </row>
        <row r="490">
          <cell r="B490" t="str">
            <v>120104010606</v>
          </cell>
          <cell r="G490">
            <v>0</v>
          </cell>
          <cell r="H490">
            <v>0</v>
          </cell>
          <cell r="I490">
            <v>0</v>
          </cell>
          <cell r="V490">
            <v>0</v>
          </cell>
          <cell r="X490" t="str">
            <v>Propiedades, planta y equipo, neto</v>
          </cell>
        </row>
        <row r="491">
          <cell r="B491" t="str">
            <v>120104010607</v>
          </cell>
          <cell r="G491">
            <v>-95311.82</v>
          </cell>
          <cell r="H491">
            <v>-116638.48000000004</v>
          </cell>
          <cell r="I491">
            <v>0</v>
          </cell>
          <cell r="V491">
            <v>0</v>
          </cell>
          <cell r="X491" t="str">
            <v>Propiedades, planta y equipo, neto</v>
          </cell>
        </row>
        <row r="492">
          <cell r="B492" t="str">
            <v>120104010608</v>
          </cell>
          <cell r="G492">
            <v>0</v>
          </cell>
          <cell r="H492">
            <v>0</v>
          </cell>
          <cell r="I492">
            <v>0</v>
          </cell>
          <cell r="V492">
            <v>0</v>
          </cell>
          <cell r="X492" t="str">
            <v>Propiedades, planta y equipo, neto</v>
          </cell>
        </row>
        <row r="493">
          <cell r="B493" t="str">
            <v>120104010609</v>
          </cell>
          <cell r="G493">
            <v>-251.69</v>
          </cell>
          <cell r="H493">
            <v>-279.17000000000019</v>
          </cell>
          <cell r="I493">
            <v>-3.979039320256561E-13</v>
          </cell>
          <cell r="V493">
            <v>-3.979039320256561E-13</v>
          </cell>
          <cell r="X493" t="str">
            <v>Propiedades, planta y equipo, neto</v>
          </cell>
        </row>
        <row r="494">
          <cell r="B494" t="str">
            <v>120104010610</v>
          </cell>
          <cell r="G494">
            <v>0</v>
          </cell>
          <cell r="H494">
            <v>0</v>
          </cell>
          <cell r="I494">
            <v>0</v>
          </cell>
          <cell r="V494">
            <v>0</v>
          </cell>
          <cell r="X494" t="str">
            <v>Propiedades, planta y equipo, neto</v>
          </cell>
        </row>
        <row r="495">
          <cell r="B495" t="str">
            <v>120104010611</v>
          </cell>
          <cell r="G495">
            <v>-13.72</v>
          </cell>
          <cell r="H495">
            <v>-17.079999999999998</v>
          </cell>
          <cell r="I495">
            <v>1.0658141036401503E-14</v>
          </cell>
          <cell r="V495">
            <v>1.0658141036401503E-14</v>
          </cell>
          <cell r="X495" t="str">
            <v>Propiedades, planta y equipo, neto</v>
          </cell>
        </row>
        <row r="496">
          <cell r="B496" t="str">
            <v>120104010612</v>
          </cell>
          <cell r="G496">
            <v>0</v>
          </cell>
          <cell r="H496">
            <v>0</v>
          </cell>
          <cell r="I496">
            <v>0</v>
          </cell>
          <cell r="V496">
            <v>0</v>
          </cell>
          <cell r="X496" t="str">
            <v>Propiedades, planta y equipo, neto</v>
          </cell>
        </row>
        <row r="497">
          <cell r="B497" t="str">
            <v>120104010613</v>
          </cell>
          <cell r="G497">
            <v>-1712.74</v>
          </cell>
          <cell r="H497">
            <v>-1969.8900000000008</v>
          </cell>
          <cell r="I497">
            <v>0</v>
          </cell>
          <cell r="V497">
            <v>0</v>
          </cell>
          <cell r="X497" t="str">
            <v>Propiedades, planta y equipo, neto</v>
          </cell>
        </row>
        <row r="498">
          <cell r="B498" t="str">
            <v>120104010614</v>
          </cell>
          <cell r="G498">
            <v>-19519.37</v>
          </cell>
          <cell r="H498">
            <v>-22405.269999999986</v>
          </cell>
          <cell r="I498">
            <v>1.4551915228366852E-11</v>
          </cell>
          <cell r="V498">
            <v>1.4551915228366852E-11</v>
          </cell>
          <cell r="X498" t="str">
            <v>Propiedades, planta y equipo, neto</v>
          </cell>
        </row>
        <row r="499">
          <cell r="B499" t="str">
            <v>120104010615</v>
          </cell>
          <cell r="G499">
            <v>-11325.05</v>
          </cell>
          <cell r="H499">
            <v>-13082.210000000003</v>
          </cell>
          <cell r="I499">
            <v>0</v>
          </cell>
          <cell r="V499">
            <v>0</v>
          </cell>
          <cell r="X499" t="str">
            <v>Propiedades, planta y equipo, neto</v>
          </cell>
        </row>
        <row r="500">
          <cell r="B500" t="str">
            <v>120104010616</v>
          </cell>
          <cell r="G500">
            <v>0</v>
          </cell>
          <cell r="H500">
            <v>0</v>
          </cell>
          <cell r="I500">
            <v>0</v>
          </cell>
          <cell r="V500">
            <v>0</v>
          </cell>
          <cell r="X500" t="str">
            <v>Propiedades, planta y equipo, neto</v>
          </cell>
        </row>
        <row r="501">
          <cell r="B501" t="str">
            <v>120104010617</v>
          </cell>
          <cell r="G501">
            <v>0</v>
          </cell>
          <cell r="H501">
            <v>0</v>
          </cell>
          <cell r="I501">
            <v>0</v>
          </cell>
          <cell r="V501">
            <v>0</v>
          </cell>
          <cell r="X501" t="str">
            <v>Propiedades, planta y equipo, neto</v>
          </cell>
        </row>
        <row r="502">
          <cell r="B502" t="str">
            <v>12010402</v>
          </cell>
          <cell r="G502">
            <v>-3269097</v>
          </cell>
          <cell r="H502">
            <v>-3132075.2700000009</v>
          </cell>
          <cell r="I502">
            <v>-1.862645149230957E-9</v>
          </cell>
          <cell r="V502">
            <v>-1.862645149230957E-9</v>
          </cell>
        </row>
        <row r="503">
          <cell r="B503" t="str">
            <v>1201040201</v>
          </cell>
          <cell r="G503">
            <v>0</v>
          </cell>
          <cell r="H503">
            <v>0</v>
          </cell>
          <cell r="I503">
            <v>0</v>
          </cell>
          <cell r="V503">
            <v>0</v>
          </cell>
        </row>
        <row r="504">
          <cell r="B504" t="str">
            <v>1201040202</v>
          </cell>
          <cell r="G504">
            <v>0</v>
          </cell>
          <cell r="H504">
            <v>0</v>
          </cell>
          <cell r="I504">
            <v>0</v>
          </cell>
          <cell r="V504">
            <v>0</v>
          </cell>
        </row>
        <row r="505">
          <cell r="B505" t="str">
            <v>1201040203</v>
          </cell>
          <cell r="G505">
            <v>0</v>
          </cell>
          <cell r="H505">
            <v>0</v>
          </cell>
          <cell r="I505">
            <v>0</v>
          </cell>
          <cell r="V505">
            <v>0</v>
          </cell>
        </row>
        <row r="506">
          <cell r="B506" t="str">
            <v>1201040204</v>
          </cell>
          <cell r="G506">
            <v>0</v>
          </cell>
          <cell r="H506">
            <v>0</v>
          </cell>
          <cell r="I506">
            <v>0</v>
          </cell>
          <cell r="V506">
            <v>0</v>
          </cell>
        </row>
        <row r="507">
          <cell r="B507" t="str">
            <v>1201040205</v>
          </cell>
          <cell r="G507">
            <v>0</v>
          </cell>
          <cell r="H507">
            <v>0</v>
          </cell>
          <cell r="I507">
            <v>0</v>
          </cell>
          <cell r="V507">
            <v>0</v>
          </cell>
        </row>
        <row r="508">
          <cell r="B508" t="str">
            <v>1201040206</v>
          </cell>
          <cell r="G508">
            <v>-3269097</v>
          </cell>
          <cell r="H508">
            <v>-3132075.2700000009</v>
          </cell>
          <cell r="I508">
            <v>-1.862645149230957E-9</v>
          </cell>
          <cell r="V508">
            <v>-1.862645149230957E-9</v>
          </cell>
        </row>
        <row r="509">
          <cell r="B509" t="str">
            <v>120104020601</v>
          </cell>
          <cell r="G509">
            <v>-318655.88</v>
          </cell>
          <cell r="H509">
            <v>-349379.96999999986</v>
          </cell>
          <cell r="I509">
            <v>1.1641532182693481E-10</v>
          </cell>
          <cell r="V509">
            <v>1.1641532182693481E-10</v>
          </cell>
          <cell r="X509" t="str">
            <v>Propiedades, planta y equipo, neto</v>
          </cell>
        </row>
        <row r="510">
          <cell r="B510" t="str">
            <v>120104020602</v>
          </cell>
          <cell r="G510">
            <v>-636309.34</v>
          </cell>
          <cell r="H510">
            <v>-550171.32000000007</v>
          </cell>
          <cell r="I510">
            <v>-1.1641532182693481E-10</v>
          </cell>
          <cell r="V510">
            <v>-1.1641532182693481E-10</v>
          </cell>
          <cell r="X510" t="str">
            <v>Propiedades, planta y equipo, neto</v>
          </cell>
        </row>
        <row r="511">
          <cell r="B511" t="str">
            <v>120104020603</v>
          </cell>
          <cell r="G511">
            <v>-1188293.3799999999</v>
          </cell>
          <cell r="H511">
            <v>-1012624.0200000001</v>
          </cell>
          <cell r="I511">
            <v>-2.3283064365386963E-10</v>
          </cell>
          <cell r="V511">
            <v>-2.3283064365386963E-10</v>
          </cell>
          <cell r="X511" t="str">
            <v>Propiedades, planta y equipo, neto</v>
          </cell>
        </row>
        <row r="512">
          <cell r="B512" t="str">
            <v>120104020604</v>
          </cell>
          <cell r="G512">
            <v>0</v>
          </cell>
          <cell r="H512">
            <v>0</v>
          </cell>
          <cell r="I512">
            <v>0</v>
          </cell>
          <cell r="V512">
            <v>0</v>
          </cell>
          <cell r="X512" t="str">
            <v>Propiedades, planta y equipo, neto</v>
          </cell>
        </row>
        <row r="513">
          <cell r="B513" t="str">
            <v>120104020605</v>
          </cell>
          <cell r="G513">
            <v>-95819.64</v>
          </cell>
          <cell r="H513">
            <v>-104408.79000000001</v>
          </cell>
          <cell r="I513">
            <v>-2.9103830456733704E-11</v>
          </cell>
          <cell r="V513">
            <v>-2.9103830456733704E-11</v>
          </cell>
          <cell r="X513" t="str">
            <v>Propiedades, planta y equipo, neto</v>
          </cell>
        </row>
        <row r="514">
          <cell r="B514" t="str">
            <v>120104020606</v>
          </cell>
          <cell r="G514">
            <v>-3326.19</v>
          </cell>
          <cell r="H514">
            <v>-3326.19</v>
          </cell>
          <cell r="I514">
            <v>0</v>
          </cell>
          <cell r="V514">
            <v>0</v>
          </cell>
          <cell r="X514" t="str">
            <v>Propiedades, planta y equipo, neto</v>
          </cell>
        </row>
        <row r="515">
          <cell r="B515" t="str">
            <v>120104020607</v>
          </cell>
          <cell r="G515">
            <v>-175485.55</v>
          </cell>
          <cell r="H515">
            <v>-175382.36</v>
          </cell>
          <cell r="I515">
            <v>1.1641532182693481E-10</v>
          </cell>
          <cell r="V515">
            <v>1.1641532182693481E-10</v>
          </cell>
          <cell r="X515" t="str">
            <v>Propiedades, planta y equipo, neto</v>
          </cell>
        </row>
        <row r="516">
          <cell r="B516" t="str">
            <v>120104020608</v>
          </cell>
          <cell r="G516">
            <v>-111019.34</v>
          </cell>
          <cell r="H516">
            <v>-133211.03999999998</v>
          </cell>
          <cell r="I516">
            <v>5.8207660913467407E-11</v>
          </cell>
          <cell r="V516">
            <v>5.8207660913467407E-11</v>
          </cell>
          <cell r="X516" t="str">
            <v>Propiedades, planta y equipo, neto</v>
          </cell>
        </row>
        <row r="517">
          <cell r="B517" t="str">
            <v>120104020609</v>
          </cell>
          <cell r="G517">
            <v>-257546.19</v>
          </cell>
          <cell r="H517">
            <v>-270755.27</v>
          </cell>
          <cell r="I517">
            <v>-5.8207660913467407E-11</v>
          </cell>
          <cell r="V517">
            <v>-5.8207660913467407E-11</v>
          </cell>
          <cell r="X517" t="str">
            <v>Propiedades, planta y equipo, neto</v>
          </cell>
        </row>
        <row r="518">
          <cell r="B518" t="str">
            <v>120104020610</v>
          </cell>
          <cell r="G518">
            <v>-482641.49</v>
          </cell>
          <cell r="H518">
            <v>-532816.30999999994</v>
          </cell>
          <cell r="I518">
            <v>-1.1641532182693481E-10</v>
          </cell>
          <cell r="V518">
            <v>-1.1641532182693481E-10</v>
          </cell>
          <cell r="X518" t="str">
            <v>Propiedades, planta y equipo, neto</v>
          </cell>
        </row>
        <row r="519">
          <cell r="B519" t="str">
            <v>12010403</v>
          </cell>
          <cell r="G519">
            <v>0</v>
          </cell>
          <cell r="H519">
            <v>0</v>
          </cell>
          <cell r="I519">
            <v>0</v>
          </cell>
          <cell r="V519">
            <v>0</v>
          </cell>
        </row>
        <row r="520">
          <cell r="B520" t="str">
            <v>1201040301</v>
          </cell>
          <cell r="G520">
            <v>0</v>
          </cell>
          <cell r="H520">
            <v>0</v>
          </cell>
          <cell r="I520">
            <v>0</v>
          </cell>
          <cell r="V520">
            <v>0</v>
          </cell>
        </row>
        <row r="521">
          <cell r="B521" t="str">
            <v>1201040302</v>
          </cell>
          <cell r="G521">
            <v>0</v>
          </cell>
          <cell r="H521">
            <v>0</v>
          </cell>
          <cell r="I521">
            <v>0</v>
          </cell>
          <cell r="V521">
            <v>0</v>
          </cell>
        </row>
        <row r="522">
          <cell r="B522" t="str">
            <v>1201040303</v>
          </cell>
          <cell r="G522">
            <v>0</v>
          </cell>
          <cell r="H522">
            <v>0</v>
          </cell>
          <cell r="I522">
            <v>0</v>
          </cell>
          <cell r="V522">
            <v>0</v>
          </cell>
        </row>
        <row r="523">
          <cell r="B523" t="str">
            <v>1201040304</v>
          </cell>
          <cell r="G523">
            <v>0</v>
          </cell>
          <cell r="H523">
            <v>0</v>
          </cell>
          <cell r="I523">
            <v>0</v>
          </cell>
          <cell r="V523">
            <v>0</v>
          </cell>
        </row>
        <row r="524">
          <cell r="B524" t="str">
            <v>1201040305</v>
          </cell>
          <cell r="G524">
            <v>0</v>
          </cell>
          <cell r="H524">
            <v>0</v>
          </cell>
          <cell r="I524">
            <v>0</v>
          </cell>
          <cell r="V524">
            <v>0</v>
          </cell>
        </row>
        <row r="525">
          <cell r="B525" t="str">
            <v>1201040306</v>
          </cell>
          <cell r="G525">
            <v>0</v>
          </cell>
          <cell r="H525">
            <v>0</v>
          </cell>
          <cell r="I525">
            <v>0</v>
          </cell>
          <cell r="V525">
            <v>0</v>
          </cell>
        </row>
        <row r="526">
          <cell r="B526" t="str">
            <v>12010404</v>
          </cell>
          <cell r="G526">
            <v>0</v>
          </cell>
          <cell r="H526">
            <v>0</v>
          </cell>
          <cell r="I526">
            <v>0</v>
          </cell>
          <cell r="V526">
            <v>0</v>
          </cell>
        </row>
        <row r="527">
          <cell r="B527" t="str">
            <v>1201040401</v>
          </cell>
          <cell r="G527">
            <v>0</v>
          </cell>
          <cell r="H527">
            <v>0</v>
          </cell>
          <cell r="I527">
            <v>0</v>
          </cell>
          <cell r="V527">
            <v>0</v>
          </cell>
        </row>
        <row r="528">
          <cell r="B528" t="str">
            <v>1201040402</v>
          </cell>
          <cell r="G528">
            <v>0</v>
          </cell>
          <cell r="H528">
            <v>0</v>
          </cell>
          <cell r="I528">
            <v>0</v>
          </cell>
          <cell r="V528">
            <v>0</v>
          </cell>
        </row>
        <row r="529">
          <cell r="B529" t="str">
            <v>1201040403</v>
          </cell>
          <cell r="G529">
            <v>0</v>
          </cell>
          <cell r="H529">
            <v>0</v>
          </cell>
          <cell r="I529">
            <v>0</v>
          </cell>
          <cell r="V529">
            <v>0</v>
          </cell>
        </row>
        <row r="530">
          <cell r="B530" t="str">
            <v>1201040404</v>
          </cell>
          <cell r="G530">
            <v>0</v>
          </cell>
          <cell r="H530">
            <v>0</v>
          </cell>
          <cell r="I530">
            <v>0</v>
          </cell>
          <cell r="V530">
            <v>0</v>
          </cell>
        </row>
        <row r="531">
          <cell r="B531" t="str">
            <v>1201040405</v>
          </cell>
          <cell r="G531">
            <v>0</v>
          </cell>
          <cell r="H531">
            <v>0</v>
          </cell>
          <cell r="I531">
            <v>0</v>
          </cell>
          <cell r="V531">
            <v>0</v>
          </cell>
        </row>
        <row r="532">
          <cell r="B532" t="str">
            <v>1201040406</v>
          </cell>
          <cell r="G532">
            <v>0</v>
          </cell>
          <cell r="H532">
            <v>0</v>
          </cell>
          <cell r="I532">
            <v>0</v>
          </cell>
          <cell r="V532">
            <v>0</v>
          </cell>
        </row>
        <row r="533">
          <cell r="B533" t="str">
            <v>120105</v>
          </cell>
          <cell r="G533">
            <v>0</v>
          </cell>
          <cell r="H533">
            <v>0</v>
          </cell>
          <cell r="I533">
            <v>10221232.5</v>
          </cell>
          <cell r="V533">
            <v>10227279.409999998</v>
          </cell>
          <cell r="X533" t="str">
            <v>Activos por derecho de uso, neto</v>
          </cell>
        </row>
        <row r="534">
          <cell r="B534" t="str">
            <v>12010501</v>
          </cell>
          <cell r="G534">
            <v>0</v>
          </cell>
          <cell r="H534">
            <v>0</v>
          </cell>
          <cell r="I534">
            <v>8184747.5899999999</v>
          </cell>
          <cell r="V534">
            <v>8183618.21</v>
          </cell>
        </row>
        <row r="535">
          <cell r="B535" t="str">
            <v>1201050101</v>
          </cell>
          <cell r="G535">
            <v>0</v>
          </cell>
          <cell r="H535">
            <v>0</v>
          </cell>
          <cell r="I535">
            <v>0</v>
          </cell>
          <cell r="V535">
            <v>0</v>
          </cell>
        </row>
        <row r="536">
          <cell r="B536" t="str">
            <v>1201050102</v>
          </cell>
          <cell r="G536">
            <v>0</v>
          </cell>
          <cell r="H536">
            <v>0</v>
          </cell>
          <cell r="I536">
            <v>0</v>
          </cell>
          <cell r="V536">
            <v>0</v>
          </cell>
        </row>
        <row r="537">
          <cell r="B537" t="str">
            <v>1201050103</v>
          </cell>
          <cell r="G537">
            <v>0</v>
          </cell>
          <cell r="H537">
            <v>0</v>
          </cell>
          <cell r="I537">
            <v>0</v>
          </cell>
          <cell r="V537">
            <v>0</v>
          </cell>
        </row>
        <row r="538">
          <cell r="B538" t="str">
            <v>1201050104</v>
          </cell>
          <cell r="G538">
            <v>0</v>
          </cell>
          <cell r="H538">
            <v>0</v>
          </cell>
          <cell r="I538">
            <v>0</v>
          </cell>
          <cell r="V538">
            <v>0</v>
          </cell>
        </row>
        <row r="539">
          <cell r="B539" t="str">
            <v>1201050105</v>
          </cell>
          <cell r="G539">
            <v>0</v>
          </cell>
          <cell r="H539">
            <v>0</v>
          </cell>
          <cell r="I539">
            <v>0</v>
          </cell>
          <cell r="V539">
            <v>0</v>
          </cell>
        </row>
        <row r="540">
          <cell r="B540" t="str">
            <v>1201050106</v>
          </cell>
          <cell r="G540">
            <v>0</v>
          </cell>
          <cell r="H540">
            <v>0</v>
          </cell>
          <cell r="I540">
            <v>8184747.5899999999</v>
          </cell>
          <cell r="V540">
            <v>8183618.21</v>
          </cell>
        </row>
        <row r="541">
          <cell r="B541" t="str">
            <v>120105010601</v>
          </cell>
          <cell r="G541">
            <v>0</v>
          </cell>
        </row>
        <row r="542">
          <cell r="B542" t="str">
            <v>120105010602</v>
          </cell>
          <cell r="G542">
            <v>0</v>
          </cell>
          <cell r="I542">
            <v>8184747.5899999999</v>
          </cell>
          <cell r="V542">
            <v>8183618.21</v>
          </cell>
        </row>
        <row r="543">
          <cell r="B543" t="str">
            <v>120105010603</v>
          </cell>
          <cell r="G543">
            <v>0</v>
          </cell>
        </row>
        <row r="544">
          <cell r="B544" t="str">
            <v>120105010604</v>
          </cell>
          <cell r="G544">
            <v>0</v>
          </cell>
        </row>
        <row r="545">
          <cell r="B545" t="str">
            <v>120105010605</v>
          </cell>
          <cell r="G545">
            <v>0</v>
          </cell>
        </row>
        <row r="546">
          <cell r="B546" t="str">
            <v>120105010606</v>
          </cell>
          <cell r="G546">
            <v>0</v>
          </cell>
        </row>
        <row r="547">
          <cell r="B547" t="str">
            <v>120105010607</v>
          </cell>
          <cell r="G547">
            <v>0</v>
          </cell>
        </row>
        <row r="548">
          <cell r="B548" t="str">
            <v>120105010608</v>
          </cell>
          <cell r="G548">
            <v>0</v>
          </cell>
        </row>
        <row r="549">
          <cell r="B549" t="str">
            <v>120105010609</v>
          </cell>
          <cell r="G549">
            <v>0</v>
          </cell>
        </row>
        <row r="550">
          <cell r="B550" t="str">
            <v>120105010610</v>
          </cell>
          <cell r="G550">
            <v>0</v>
          </cell>
        </row>
        <row r="551">
          <cell r="B551" t="str">
            <v>120105010611</v>
          </cell>
          <cell r="G551">
            <v>0</v>
          </cell>
        </row>
        <row r="552">
          <cell r="B552" t="str">
            <v>120105010612</v>
          </cell>
          <cell r="G552">
            <v>0</v>
          </cell>
        </row>
        <row r="553">
          <cell r="B553" t="str">
            <v>120105010613</v>
          </cell>
          <cell r="G553">
            <v>0</v>
          </cell>
        </row>
        <row r="554">
          <cell r="B554" t="str">
            <v>120105010614</v>
          </cell>
          <cell r="G554">
            <v>0</v>
          </cell>
        </row>
        <row r="555">
          <cell r="B555" t="str">
            <v>120105010615</v>
          </cell>
          <cell r="G555">
            <v>0</v>
          </cell>
        </row>
        <row r="556">
          <cell r="B556" t="str">
            <v>120105010616</v>
          </cell>
          <cell r="G556">
            <v>0</v>
          </cell>
        </row>
        <row r="557">
          <cell r="B557" t="str">
            <v>120105010617</v>
          </cell>
          <cell r="G557">
            <v>0</v>
          </cell>
        </row>
        <row r="558">
          <cell r="B558" t="str">
            <v>12010502</v>
          </cell>
          <cell r="G558">
            <v>0</v>
          </cell>
          <cell r="H558">
            <v>0</v>
          </cell>
          <cell r="I558">
            <v>2036484.9099999997</v>
          </cell>
          <cell r="V558">
            <v>2043661.1999999997</v>
          </cell>
        </row>
        <row r="559">
          <cell r="B559" t="str">
            <v>1201050201</v>
          </cell>
          <cell r="G559">
            <v>0</v>
          </cell>
          <cell r="H559">
            <v>0</v>
          </cell>
          <cell r="I559">
            <v>0</v>
          </cell>
          <cell r="V559">
            <v>0</v>
          </cell>
        </row>
        <row r="560">
          <cell r="B560" t="str">
            <v>1201050202</v>
          </cell>
          <cell r="G560">
            <v>0</v>
          </cell>
          <cell r="H560">
            <v>0</v>
          </cell>
          <cell r="I560">
            <v>0</v>
          </cell>
          <cell r="V560">
            <v>0</v>
          </cell>
        </row>
        <row r="561">
          <cell r="B561" t="str">
            <v>1201050203</v>
          </cell>
          <cell r="G561">
            <v>0</v>
          </cell>
          <cell r="H561">
            <v>0</v>
          </cell>
          <cell r="I561">
            <v>0</v>
          </cell>
          <cell r="V561">
            <v>0</v>
          </cell>
        </row>
        <row r="562">
          <cell r="B562" t="str">
            <v>1201050204</v>
          </cell>
          <cell r="G562">
            <v>0</v>
          </cell>
          <cell r="H562">
            <v>0</v>
          </cell>
          <cell r="I562">
            <v>0</v>
          </cell>
          <cell r="V562">
            <v>0</v>
          </cell>
        </row>
        <row r="563">
          <cell r="B563" t="str">
            <v>1201050205</v>
          </cell>
          <cell r="G563">
            <v>0</v>
          </cell>
          <cell r="H563">
            <v>0</v>
          </cell>
          <cell r="I563">
            <v>0</v>
          </cell>
          <cell r="V563">
            <v>0</v>
          </cell>
        </row>
        <row r="564">
          <cell r="B564" t="str">
            <v>1201050206</v>
          </cell>
          <cell r="G564">
            <v>0</v>
          </cell>
          <cell r="H564">
            <v>0</v>
          </cell>
          <cell r="I564">
            <v>2036484.9099999997</v>
          </cell>
          <cell r="V564">
            <v>2043661.1999999997</v>
          </cell>
        </row>
        <row r="565">
          <cell r="B565" t="str">
            <v>120105020601</v>
          </cell>
          <cell r="G565">
            <v>0</v>
          </cell>
          <cell r="I565">
            <v>1266490.0899999999</v>
          </cell>
          <cell r="V565">
            <v>1273666.3799999999</v>
          </cell>
        </row>
        <row r="566">
          <cell r="B566" t="str">
            <v>120105020602</v>
          </cell>
          <cell r="G566">
            <v>0</v>
          </cell>
          <cell r="I566">
            <v>127901.81</v>
          </cell>
          <cell r="V566">
            <v>127901.81</v>
          </cell>
        </row>
        <row r="567">
          <cell r="B567" t="str">
            <v>120105020603</v>
          </cell>
          <cell r="G567">
            <v>0</v>
          </cell>
        </row>
        <row r="568">
          <cell r="B568" t="str">
            <v>120105020604</v>
          </cell>
          <cell r="G568">
            <v>0</v>
          </cell>
        </row>
        <row r="569">
          <cell r="B569" t="str">
            <v>120105020605</v>
          </cell>
          <cell r="G569">
            <v>0</v>
          </cell>
        </row>
        <row r="570">
          <cell r="B570" t="str">
            <v>120105020606</v>
          </cell>
          <cell r="G570">
            <v>0</v>
          </cell>
        </row>
        <row r="571">
          <cell r="B571" t="str">
            <v>120105020607</v>
          </cell>
          <cell r="G571">
            <v>0</v>
          </cell>
        </row>
        <row r="572">
          <cell r="B572" t="str">
            <v>120105020608</v>
          </cell>
          <cell r="G572">
            <v>0</v>
          </cell>
          <cell r="I572">
            <v>642093.01</v>
          </cell>
          <cell r="V572">
            <v>642093.01</v>
          </cell>
        </row>
        <row r="573">
          <cell r="B573" t="str">
            <v>120105020609</v>
          </cell>
          <cell r="G573">
            <v>0</v>
          </cell>
        </row>
        <row r="574">
          <cell r="B574" t="str">
            <v>120105020610</v>
          </cell>
          <cell r="G574">
            <v>0</v>
          </cell>
        </row>
        <row r="575">
          <cell r="B575" t="str">
            <v>120106</v>
          </cell>
          <cell r="G575">
            <v>0</v>
          </cell>
          <cell r="H575">
            <v>0</v>
          </cell>
          <cell r="I575">
            <v>-914352.08</v>
          </cell>
          <cell r="V575">
            <v>-1633632.0300000005</v>
          </cell>
          <cell r="X575" t="str">
            <v>Activos por derecho de uso, neto</v>
          </cell>
        </row>
        <row r="576">
          <cell r="B576" t="str">
            <v>12010601</v>
          </cell>
          <cell r="G576">
            <v>0</v>
          </cell>
          <cell r="H576">
            <v>0</v>
          </cell>
          <cell r="I576">
            <v>-539277.52</v>
          </cell>
          <cell r="V576">
            <v>-948828.09999999986</v>
          </cell>
        </row>
        <row r="577">
          <cell r="B577" t="str">
            <v>1201060101</v>
          </cell>
          <cell r="G577">
            <v>0</v>
          </cell>
          <cell r="H577">
            <v>0</v>
          </cell>
          <cell r="I577">
            <v>0</v>
          </cell>
          <cell r="V577">
            <v>0</v>
          </cell>
        </row>
        <row r="578">
          <cell r="B578" t="str">
            <v>1201060102</v>
          </cell>
          <cell r="G578">
            <v>0</v>
          </cell>
          <cell r="H578">
            <v>0</v>
          </cell>
          <cell r="I578">
            <v>0</v>
          </cell>
          <cell r="V578">
            <v>0</v>
          </cell>
        </row>
        <row r="579">
          <cell r="B579" t="str">
            <v>1201060103</v>
          </cell>
          <cell r="G579">
            <v>0</v>
          </cell>
          <cell r="H579">
            <v>0</v>
          </cell>
          <cell r="I579">
            <v>0</v>
          </cell>
          <cell r="V579">
            <v>0</v>
          </cell>
        </row>
        <row r="580">
          <cell r="B580" t="str">
            <v>1201060104</v>
          </cell>
          <cell r="G580">
            <v>0</v>
          </cell>
          <cell r="H580">
            <v>0</v>
          </cell>
          <cell r="I580">
            <v>0</v>
          </cell>
          <cell r="V580">
            <v>0</v>
          </cell>
        </row>
        <row r="581">
          <cell r="B581" t="str">
            <v>1201060105</v>
          </cell>
          <cell r="G581">
            <v>0</v>
          </cell>
          <cell r="H581">
            <v>0</v>
          </cell>
          <cell r="I581">
            <v>0</v>
          </cell>
          <cell r="V581">
            <v>0</v>
          </cell>
        </row>
        <row r="582">
          <cell r="B582" t="str">
            <v>1201060106</v>
          </cell>
          <cell r="G582">
            <v>0</v>
          </cell>
          <cell r="H582">
            <v>0</v>
          </cell>
          <cell r="I582">
            <v>-539277.52</v>
          </cell>
          <cell r="V582">
            <v>-948828.09999999986</v>
          </cell>
        </row>
        <row r="583">
          <cell r="B583" t="str">
            <v>120106010601</v>
          </cell>
          <cell r="G583">
            <v>0</v>
          </cell>
        </row>
        <row r="584">
          <cell r="B584" t="str">
            <v>120106010602</v>
          </cell>
          <cell r="G584">
            <v>0</v>
          </cell>
          <cell r="I584">
            <v>-539277.52</v>
          </cell>
          <cell r="V584">
            <v>-948828.09999999986</v>
          </cell>
        </row>
        <row r="585">
          <cell r="B585" t="str">
            <v>120106010603</v>
          </cell>
          <cell r="G585">
            <v>0</v>
          </cell>
        </row>
        <row r="586">
          <cell r="B586" t="str">
            <v>120106010604</v>
          </cell>
          <cell r="G586">
            <v>0</v>
          </cell>
        </row>
        <row r="587">
          <cell r="B587" t="str">
            <v>120106010605</v>
          </cell>
          <cell r="G587">
            <v>0</v>
          </cell>
        </row>
        <row r="588">
          <cell r="B588" t="str">
            <v>120106010606</v>
          </cell>
          <cell r="G588">
            <v>0</v>
          </cell>
        </row>
        <row r="589">
          <cell r="B589" t="str">
            <v>120106010607</v>
          </cell>
          <cell r="G589">
            <v>0</v>
          </cell>
        </row>
        <row r="590">
          <cell r="B590" t="str">
            <v>120106010608</v>
          </cell>
          <cell r="G590">
            <v>0</v>
          </cell>
        </row>
        <row r="591">
          <cell r="B591" t="str">
            <v>120106010609</v>
          </cell>
          <cell r="G591">
            <v>0</v>
          </cell>
        </row>
        <row r="592">
          <cell r="B592" t="str">
            <v>120106010610</v>
          </cell>
          <cell r="G592">
            <v>0</v>
          </cell>
        </row>
        <row r="593">
          <cell r="B593" t="str">
            <v>120106010611</v>
          </cell>
          <cell r="G593">
            <v>0</v>
          </cell>
        </row>
        <row r="594">
          <cell r="B594" t="str">
            <v>120106010612</v>
          </cell>
          <cell r="G594">
            <v>0</v>
          </cell>
        </row>
        <row r="595">
          <cell r="B595" t="str">
            <v>120106010613</v>
          </cell>
          <cell r="G595">
            <v>0</v>
          </cell>
        </row>
        <row r="596">
          <cell r="B596" t="str">
            <v>120106010614</v>
          </cell>
          <cell r="G596">
            <v>0</v>
          </cell>
        </row>
        <row r="597">
          <cell r="B597" t="str">
            <v>120106010615</v>
          </cell>
          <cell r="G597">
            <v>0</v>
          </cell>
        </row>
        <row r="598">
          <cell r="B598" t="str">
            <v>120106010616</v>
          </cell>
          <cell r="G598">
            <v>0</v>
          </cell>
        </row>
        <row r="599">
          <cell r="B599" t="str">
            <v>120106010617</v>
          </cell>
          <cell r="G599">
            <v>0</v>
          </cell>
        </row>
        <row r="600">
          <cell r="B600" t="str">
            <v>12010602</v>
          </cell>
          <cell r="G600">
            <v>0</v>
          </cell>
          <cell r="H600">
            <v>0</v>
          </cell>
          <cell r="I600">
            <v>-375074.56000000006</v>
          </cell>
          <cell r="V600">
            <v>-684803.92999999982</v>
          </cell>
        </row>
        <row r="601">
          <cell r="B601" t="str">
            <v>1201060201</v>
          </cell>
          <cell r="G601">
            <v>0</v>
          </cell>
          <cell r="H601">
            <v>0</v>
          </cell>
          <cell r="I601">
            <v>0</v>
          </cell>
          <cell r="V601">
            <v>0</v>
          </cell>
        </row>
        <row r="602">
          <cell r="B602" t="str">
            <v>1201060202</v>
          </cell>
          <cell r="G602">
            <v>0</v>
          </cell>
          <cell r="H602">
            <v>0</v>
          </cell>
          <cell r="I602">
            <v>0</v>
          </cell>
          <cell r="V602">
            <v>0</v>
          </cell>
        </row>
        <row r="603">
          <cell r="B603" t="str">
            <v>1201060203</v>
          </cell>
          <cell r="G603">
            <v>0</v>
          </cell>
          <cell r="H603">
            <v>0</v>
          </cell>
          <cell r="I603">
            <v>0</v>
          </cell>
          <cell r="V603">
            <v>0</v>
          </cell>
        </row>
        <row r="604">
          <cell r="B604" t="str">
            <v>1201060204</v>
          </cell>
          <cell r="G604">
            <v>0</v>
          </cell>
          <cell r="H604">
            <v>0</v>
          </cell>
          <cell r="I604">
            <v>0</v>
          </cell>
          <cell r="V604">
            <v>0</v>
          </cell>
        </row>
        <row r="605">
          <cell r="B605" t="str">
            <v>1201060205</v>
          </cell>
          <cell r="G605">
            <v>0</v>
          </cell>
          <cell r="H605">
            <v>0</v>
          </cell>
          <cell r="I605">
            <v>0</v>
          </cell>
          <cell r="V605">
            <v>0</v>
          </cell>
        </row>
        <row r="606">
          <cell r="B606" t="str">
            <v>1201060206</v>
          </cell>
          <cell r="G606">
            <v>0</v>
          </cell>
          <cell r="H606">
            <v>0</v>
          </cell>
          <cell r="I606">
            <v>-375074.56000000006</v>
          </cell>
          <cell r="V606">
            <v>-684803.92999999982</v>
          </cell>
        </row>
        <row r="607">
          <cell r="B607" t="str">
            <v>120106020601</v>
          </cell>
          <cell r="G607">
            <v>0</v>
          </cell>
          <cell r="I607">
            <v>-224578.12</v>
          </cell>
          <cell r="V607">
            <v>-418151.69000000012</v>
          </cell>
        </row>
        <row r="608">
          <cell r="B608" t="str">
            <v>120106020602</v>
          </cell>
          <cell r="G608">
            <v>0</v>
          </cell>
          <cell r="I608">
            <v>-22364.210000000003</v>
          </cell>
          <cell r="V608">
            <v>-42152.509999999995</v>
          </cell>
        </row>
        <row r="609">
          <cell r="B609" t="str">
            <v>120106020603</v>
          </cell>
          <cell r="G609">
            <v>0</v>
          </cell>
        </row>
        <row r="610">
          <cell r="B610" t="str">
            <v>120106020604</v>
          </cell>
          <cell r="G610">
            <v>0</v>
          </cell>
        </row>
        <row r="611">
          <cell r="B611" t="str">
            <v>120106020605</v>
          </cell>
          <cell r="G611">
            <v>0</v>
          </cell>
        </row>
        <row r="612">
          <cell r="B612" t="str">
            <v>120106020606</v>
          </cell>
          <cell r="G612">
            <v>0</v>
          </cell>
        </row>
        <row r="613">
          <cell r="B613" t="str">
            <v>120106020607</v>
          </cell>
          <cell r="G613">
            <v>0</v>
          </cell>
        </row>
        <row r="614">
          <cell r="B614" t="str">
            <v>120106020608</v>
          </cell>
          <cell r="G614">
            <v>0</v>
          </cell>
          <cell r="I614">
            <v>-128132.23</v>
          </cell>
          <cell r="V614">
            <v>-224499.72999999998</v>
          </cell>
        </row>
        <row r="615">
          <cell r="B615" t="str">
            <v>120106020609</v>
          </cell>
          <cell r="G615">
            <v>0</v>
          </cell>
        </row>
        <row r="616">
          <cell r="B616" t="str">
            <v>120106020610</v>
          </cell>
          <cell r="G616">
            <v>0</v>
          </cell>
        </row>
        <row r="617">
          <cell r="B617" t="str">
            <v>120107</v>
          </cell>
          <cell r="G617">
            <v>4547418.2</v>
          </cell>
          <cell r="H617">
            <v>4547418.2</v>
          </cell>
          <cell r="I617">
            <v>4547218.9300000006</v>
          </cell>
          <cell r="V617">
            <v>4547218.9300000006</v>
          </cell>
          <cell r="Y617" t="str">
            <v>Propiedades, planta y equipo, neto</v>
          </cell>
        </row>
        <row r="618">
          <cell r="B618" t="str">
            <v>12010701</v>
          </cell>
          <cell r="G618">
            <v>0</v>
          </cell>
          <cell r="H618">
            <v>0</v>
          </cell>
          <cell r="I618">
            <v>0</v>
          </cell>
          <cell r="V618">
            <v>0</v>
          </cell>
        </row>
        <row r="619">
          <cell r="B619" t="str">
            <v>1201070101</v>
          </cell>
          <cell r="G619">
            <v>0</v>
          </cell>
          <cell r="H619">
            <v>0</v>
          </cell>
          <cell r="I619">
            <v>0</v>
          </cell>
          <cell r="V619">
            <v>0</v>
          </cell>
        </row>
        <row r="620">
          <cell r="B620" t="str">
            <v>1201070102</v>
          </cell>
          <cell r="G620">
            <v>0</v>
          </cell>
          <cell r="H620">
            <v>0</v>
          </cell>
          <cell r="I620">
            <v>0</v>
          </cell>
          <cell r="V620">
            <v>0</v>
          </cell>
        </row>
        <row r="621">
          <cell r="B621" t="str">
            <v>1201070103</v>
          </cell>
          <cell r="G621">
            <v>0</v>
          </cell>
          <cell r="H621">
            <v>0</v>
          </cell>
          <cell r="I621">
            <v>0</v>
          </cell>
          <cell r="V621">
            <v>0</v>
          </cell>
        </row>
        <row r="622">
          <cell r="B622" t="str">
            <v>1201070104</v>
          </cell>
          <cell r="G622">
            <v>0</v>
          </cell>
          <cell r="H622">
            <v>0</v>
          </cell>
          <cell r="I622">
            <v>0</v>
          </cell>
          <cell r="V622">
            <v>0</v>
          </cell>
        </row>
        <row r="623">
          <cell r="B623" t="str">
            <v>1201070105</v>
          </cell>
          <cell r="G623">
            <v>0</v>
          </cell>
          <cell r="H623">
            <v>0</v>
          </cell>
          <cell r="I623">
            <v>0</v>
          </cell>
          <cell r="V623">
            <v>0</v>
          </cell>
        </row>
        <row r="624">
          <cell r="B624" t="str">
            <v>1201070106</v>
          </cell>
          <cell r="G624">
            <v>0</v>
          </cell>
          <cell r="H624">
            <v>0</v>
          </cell>
          <cell r="I624">
            <v>0</v>
          </cell>
          <cell r="V624">
            <v>0</v>
          </cell>
        </row>
        <row r="625">
          <cell r="B625" t="str">
            <v>12010702</v>
          </cell>
          <cell r="G625">
            <v>4547418.2</v>
          </cell>
          <cell r="H625">
            <v>4547418.2</v>
          </cell>
          <cell r="I625">
            <v>4547218.9300000006</v>
          </cell>
          <cell r="V625">
            <v>4547218.9300000006</v>
          </cell>
        </row>
        <row r="626">
          <cell r="B626" t="str">
            <v>1201070201</v>
          </cell>
          <cell r="G626">
            <v>0</v>
          </cell>
          <cell r="H626">
            <v>0</v>
          </cell>
          <cell r="I626">
            <v>0</v>
          </cell>
          <cell r="V626">
            <v>0</v>
          </cell>
        </row>
        <row r="627">
          <cell r="B627" t="str">
            <v>1201070202</v>
          </cell>
          <cell r="G627">
            <v>0</v>
          </cell>
          <cell r="H627">
            <v>0</v>
          </cell>
          <cell r="I627">
            <v>0</v>
          </cell>
          <cell r="V627">
            <v>0</v>
          </cell>
        </row>
        <row r="628">
          <cell r="B628" t="str">
            <v>1201070203</v>
          </cell>
          <cell r="G628">
            <v>0</v>
          </cell>
          <cell r="H628">
            <v>0</v>
          </cell>
          <cell r="I628">
            <v>0</v>
          </cell>
          <cell r="V628">
            <v>0</v>
          </cell>
        </row>
        <row r="629">
          <cell r="B629" t="str">
            <v>1201070204</v>
          </cell>
          <cell r="G629">
            <v>0</v>
          </cell>
          <cell r="H629">
            <v>0</v>
          </cell>
          <cell r="I629">
            <v>0</v>
          </cell>
          <cell r="V629">
            <v>0</v>
          </cell>
        </row>
        <row r="630">
          <cell r="B630" t="str">
            <v>1201070205</v>
          </cell>
          <cell r="G630">
            <v>0</v>
          </cell>
          <cell r="H630">
            <v>0</v>
          </cell>
          <cell r="I630">
            <v>0</v>
          </cell>
          <cell r="V630">
            <v>0</v>
          </cell>
        </row>
        <row r="631">
          <cell r="B631" t="str">
            <v>1201070206</v>
          </cell>
          <cell r="G631">
            <v>4547418.2</v>
          </cell>
          <cell r="H631">
            <v>4547418.2</v>
          </cell>
          <cell r="I631">
            <v>4547218.9300000006</v>
          </cell>
          <cell r="V631">
            <v>4547218.9300000006</v>
          </cell>
          <cell r="X631" t="str">
            <v>Propiedades, planta y equipo, neto</v>
          </cell>
        </row>
        <row r="632">
          <cell r="B632" t="str">
            <v>12010703</v>
          </cell>
          <cell r="G632">
            <v>0</v>
          </cell>
          <cell r="H632">
            <v>0</v>
          </cell>
          <cell r="I632">
            <v>0</v>
          </cell>
          <cell r="V632">
            <v>0</v>
          </cell>
        </row>
        <row r="633">
          <cell r="B633" t="str">
            <v>1201070301</v>
          </cell>
          <cell r="G633">
            <v>0</v>
          </cell>
          <cell r="H633">
            <v>0</v>
          </cell>
          <cell r="I633">
            <v>0</v>
          </cell>
          <cell r="V633">
            <v>0</v>
          </cell>
        </row>
        <row r="634">
          <cell r="B634" t="str">
            <v>1201070302</v>
          </cell>
          <cell r="G634">
            <v>0</v>
          </cell>
          <cell r="H634">
            <v>0</v>
          </cell>
          <cell r="I634">
            <v>0</v>
          </cell>
          <cell r="V634">
            <v>0</v>
          </cell>
        </row>
        <row r="635">
          <cell r="B635" t="str">
            <v>1201070303</v>
          </cell>
          <cell r="G635">
            <v>0</v>
          </cell>
          <cell r="H635">
            <v>0</v>
          </cell>
          <cell r="I635">
            <v>0</v>
          </cell>
          <cell r="V635">
            <v>0</v>
          </cell>
        </row>
        <row r="636">
          <cell r="B636" t="str">
            <v>1201070304</v>
          </cell>
          <cell r="G636">
            <v>0</v>
          </cell>
          <cell r="H636">
            <v>0</v>
          </cell>
          <cell r="I636">
            <v>0</v>
          </cell>
          <cell r="V636">
            <v>0</v>
          </cell>
        </row>
        <row r="637">
          <cell r="B637" t="str">
            <v>1201070305</v>
          </cell>
          <cell r="G637">
            <v>0</v>
          </cell>
          <cell r="H637">
            <v>0</v>
          </cell>
          <cell r="I637">
            <v>0</v>
          </cell>
          <cell r="V637">
            <v>0</v>
          </cell>
        </row>
        <row r="638">
          <cell r="B638" t="str">
            <v>1201070306</v>
          </cell>
          <cell r="G638">
            <v>0</v>
          </cell>
          <cell r="H638">
            <v>0</v>
          </cell>
          <cell r="I638">
            <v>0</v>
          </cell>
          <cell r="V638">
            <v>0</v>
          </cell>
        </row>
        <row r="639">
          <cell r="B639" t="str">
            <v>12010704</v>
          </cell>
          <cell r="G639">
            <v>0</v>
          </cell>
          <cell r="H639">
            <v>0</v>
          </cell>
          <cell r="I639">
            <v>0</v>
          </cell>
          <cell r="V639">
            <v>0</v>
          </cell>
        </row>
        <row r="640">
          <cell r="B640" t="str">
            <v>1201070401</v>
          </cell>
          <cell r="G640">
            <v>0</v>
          </cell>
          <cell r="H640">
            <v>0</v>
          </cell>
          <cell r="I640">
            <v>0</v>
          </cell>
          <cell r="V640">
            <v>0</v>
          </cell>
        </row>
        <row r="641">
          <cell r="B641" t="str">
            <v>1201070402</v>
          </cell>
          <cell r="G641">
            <v>0</v>
          </cell>
          <cell r="H641">
            <v>0</v>
          </cell>
          <cell r="I641">
            <v>0</v>
          </cell>
          <cell r="V641">
            <v>0</v>
          </cell>
        </row>
        <row r="642">
          <cell r="B642" t="str">
            <v>1201070403</v>
          </cell>
          <cell r="G642">
            <v>0</v>
          </cell>
          <cell r="H642">
            <v>0</v>
          </cell>
          <cell r="I642">
            <v>0</v>
          </cell>
          <cell r="V642">
            <v>0</v>
          </cell>
        </row>
        <row r="643">
          <cell r="B643" t="str">
            <v>1201070404</v>
          </cell>
          <cell r="G643">
            <v>0</v>
          </cell>
          <cell r="H643">
            <v>0</v>
          </cell>
          <cell r="I643">
            <v>0</v>
          </cell>
          <cell r="V643">
            <v>0</v>
          </cell>
        </row>
        <row r="644">
          <cell r="B644" t="str">
            <v>1201070405</v>
          </cell>
          <cell r="G644">
            <v>0</v>
          </cell>
          <cell r="H644">
            <v>0</v>
          </cell>
          <cell r="I644">
            <v>0</v>
          </cell>
          <cell r="V644">
            <v>0</v>
          </cell>
        </row>
        <row r="645">
          <cell r="B645" t="str">
            <v>1201070406</v>
          </cell>
          <cell r="G645">
            <v>0</v>
          </cell>
          <cell r="H645">
            <v>0</v>
          </cell>
          <cell r="I645">
            <v>0</v>
          </cell>
          <cell r="V645">
            <v>0</v>
          </cell>
        </row>
        <row r="646">
          <cell r="B646" t="str">
            <v>120108</v>
          </cell>
          <cell r="G646">
            <v>3786124.76</v>
          </cell>
          <cell r="H646">
            <v>4401790.87</v>
          </cell>
          <cell r="I646">
            <v>0</v>
          </cell>
          <cell r="V646">
            <v>0</v>
          </cell>
          <cell r="Y646" t="str">
            <v>Propiedades, planta y equipo, neto</v>
          </cell>
        </row>
        <row r="647">
          <cell r="B647" t="str">
            <v>12010801</v>
          </cell>
          <cell r="G647">
            <v>0</v>
          </cell>
          <cell r="H647">
            <v>0</v>
          </cell>
          <cell r="I647">
            <v>0</v>
          </cell>
          <cell r="V647">
            <v>0</v>
          </cell>
        </row>
        <row r="648">
          <cell r="B648" t="str">
            <v>1201080101</v>
          </cell>
          <cell r="G648">
            <v>0</v>
          </cell>
          <cell r="H648">
            <v>0</v>
          </cell>
          <cell r="I648">
            <v>0</v>
          </cell>
          <cell r="V648">
            <v>0</v>
          </cell>
        </row>
        <row r="649">
          <cell r="B649" t="str">
            <v>1201080102</v>
          </cell>
          <cell r="G649">
            <v>0</v>
          </cell>
          <cell r="H649">
            <v>0</v>
          </cell>
          <cell r="I649">
            <v>0</v>
          </cell>
          <cell r="V649">
            <v>0</v>
          </cell>
        </row>
        <row r="650">
          <cell r="B650" t="str">
            <v>1201080103</v>
          </cell>
          <cell r="G650">
            <v>0</v>
          </cell>
          <cell r="H650">
            <v>0</v>
          </cell>
          <cell r="I650">
            <v>0</v>
          </cell>
          <cell r="V650">
            <v>0</v>
          </cell>
        </row>
        <row r="651">
          <cell r="B651" t="str">
            <v>1201080104</v>
          </cell>
          <cell r="G651">
            <v>0</v>
          </cell>
          <cell r="H651">
            <v>0</v>
          </cell>
          <cell r="I651">
            <v>0</v>
          </cell>
          <cell r="V651">
            <v>0</v>
          </cell>
        </row>
        <row r="652">
          <cell r="B652" t="str">
            <v>1201080105</v>
          </cell>
          <cell r="G652">
            <v>0</v>
          </cell>
          <cell r="H652">
            <v>0</v>
          </cell>
          <cell r="I652">
            <v>0</v>
          </cell>
          <cell r="V652">
            <v>0</v>
          </cell>
        </row>
        <row r="653">
          <cell r="B653" t="str">
            <v>1201080106</v>
          </cell>
          <cell r="G653">
            <v>0</v>
          </cell>
          <cell r="H653">
            <v>0</v>
          </cell>
          <cell r="I653">
            <v>0</v>
          </cell>
          <cell r="V653">
            <v>0</v>
          </cell>
        </row>
        <row r="654">
          <cell r="B654" t="str">
            <v>12010802</v>
          </cell>
          <cell r="G654">
            <v>3786124.76</v>
          </cell>
          <cell r="H654">
            <v>4401790.87</v>
          </cell>
          <cell r="I654">
            <v>0</v>
          </cell>
          <cell r="V654">
            <v>0</v>
          </cell>
        </row>
        <row r="655">
          <cell r="B655" t="str">
            <v>1201080201</v>
          </cell>
          <cell r="G655">
            <v>0</v>
          </cell>
          <cell r="H655">
            <v>0</v>
          </cell>
          <cell r="I655">
            <v>0</v>
          </cell>
          <cell r="V655">
            <v>0</v>
          </cell>
        </row>
        <row r="656">
          <cell r="B656" t="str">
            <v>1201080202</v>
          </cell>
          <cell r="G656">
            <v>0</v>
          </cell>
          <cell r="H656">
            <v>0</v>
          </cell>
          <cell r="I656">
            <v>0</v>
          </cell>
          <cell r="V656">
            <v>0</v>
          </cell>
        </row>
        <row r="657">
          <cell r="B657" t="str">
            <v>1201080203</v>
          </cell>
          <cell r="G657">
            <v>0</v>
          </cell>
          <cell r="H657">
            <v>0</v>
          </cell>
          <cell r="I657">
            <v>0</v>
          </cell>
          <cell r="V657">
            <v>0</v>
          </cell>
        </row>
        <row r="658">
          <cell r="B658" t="str">
            <v>1201080204</v>
          </cell>
          <cell r="G658">
            <v>0</v>
          </cell>
          <cell r="H658">
            <v>0</v>
          </cell>
          <cell r="I658">
            <v>0</v>
          </cell>
          <cell r="V658">
            <v>0</v>
          </cell>
        </row>
        <row r="659">
          <cell r="B659" t="str">
            <v>1201080205</v>
          </cell>
          <cell r="G659">
            <v>0</v>
          </cell>
          <cell r="H659">
            <v>0</v>
          </cell>
          <cell r="I659">
            <v>0</v>
          </cell>
          <cell r="V659">
            <v>0</v>
          </cell>
        </row>
        <row r="660">
          <cell r="B660" t="str">
            <v>1201080206</v>
          </cell>
          <cell r="G660">
            <v>3786124.76</v>
          </cell>
          <cell r="H660">
            <v>4401790.87</v>
          </cell>
          <cell r="I660">
            <v>0</v>
          </cell>
          <cell r="V660">
            <v>0</v>
          </cell>
          <cell r="X660" t="str">
            <v>Propiedades, planta y equipo, neto</v>
          </cell>
        </row>
        <row r="661">
          <cell r="B661" t="str">
            <v>12010803</v>
          </cell>
          <cell r="G661">
            <v>0</v>
          </cell>
          <cell r="H661">
            <v>0</v>
          </cell>
          <cell r="I661">
            <v>0</v>
          </cell>
          <cell r="V661">
            <v>0</v>
          </cell>
        </row>
        <row r="662">
          <cell r="B662" t="str">
            <v>1201080301</v>
          </cell>
          <cell r="G662">
            <v>0</v>
          </cell>
          <cell r="H662">
            <v>0</v>
          </cell>
          <cell r="I662">
            <v>0</v>
          </cell>
          <cell r="V662">
            <v>0</v>
          </cell>
        </row>
        <row r="663">
          <cell r="B663" t="str">
            <v>1201080302</v>
          </cell>
          <cell r="G663">
            <v>0</v>
          </cell>
          <cell r="H663">
            <v>0</v>
          </cell>
          <cell r="I663">
            <v>0</v>
          </cell>
          <cell r="V663">
            <v>0</v>
          </cell>
        </row>
        <row r="664">
          <cell r="B664" t="str">
            <v>1201080303</v>
          </cell>
          <cell r="G664">
            <v>0</v>
          </cell>
          <cell r="H664">
            <v>0</v>
          </cell>
          <cell r="I664">
            <v>0</v>
          </cell>
          <cell r="V664">
            <v>0</v>
          </cell>
        </row>
        <row r="665">
          <cell r="B665" t="str">
            <v>1201080304</v>
          </cell>
          <cell r="G665">
            <v>0</v>
          </cell>
          <cell r="H665">
            <v>0</v>
          </cell>
          <cell r="I665">
            <v>0</v>
          </cell>
          <cell r="V665">
            <v>0</v>
          </cell>
        </row>
        <row r="666">
          <cell r="B666" t="str">
            <v>1201080305</v>
          </cell>
          <cell r="G666">
            <v>0</v>
          </cell>
          <cell r="H666">
            <v>0</v>
          </cell>
          <cell r="I666">
            <v>0</v>
          </cell>
          <cell r="V666">
            <v>0</v>
          </cell>
        </row>
        <row r="667">
          <cell r="B667" t="str">
            <v>1201080306</v>
          </cell>
          <cell r="G667">
            <v>0</v>
          </cell>
          <cell r="H667">
            <v>0</v>
          </cell>
          <cell r="I667">
            <v>0</v>
          </cell>
          <cell r="V667">
            <v>0</v>
          </cell>
        </row>
        <row r="668">
          <cell r="B668" t="str">
            <v>12010804</v>
          </cell>
          <cell r="G668">
            <v>0</v>
          </cell>
          <cell r="H668">
            <v>0</v>
          </cell>
          <cell r="I668">
            <v>0</v>
          </cell>
          <cell r="V668">
            <v>0</v>
          </cell>
        </row>
        <row r="669">
          <cell r="B669" t="str">
            <v>1201080401</v>
          </cell>
          <cell r="G669">
            <v>0</v>
          </cell>
          <cell r="H669">
            <v>0</v>
          </cell>
          <cell r="I669">
            <v>0</v>
          </cell>
          <cell r="V669">
            <v>0</v>
          </cell>
        </row>
        <row r="670">
          <cell r="B670" t="str">
            <v>1201080402</v>
          </cell>
          <cell r="G670">
            <v>0</v>
          </cell>
          <cell r="H670">
            <v>0</v>
          </cell>
          <cell r="I670">
            <v>0</v>
          </cell>
          <cell r="V670">
            <v>0</v>
          </cell>
        </row>
        <row r="671">
          <cell r="B671" t="str">
            <v>1201080403</v>
          </cell>
          <cell r="G671">
            <v>0</v>
          </cell>
          <cell r="H671">
            <v>0</v>
          </cell>
          <cell r="I671">
            <v>0</v>
          </cell>
          <cell r="V671">
            <v>0</v>
          </cell>
        </row>
        <row r="672">
          <cell r="B672" t="str">
            <v>1201080404</v>
          </cell>
          <cell r="G672">
            <v>0</v>
          </cell>
          <cell r="H672">
            <v>0</v>
          </cell>
          <cell r="I672">
            <v>0</v>
          </cell>
          <cell r="V672">
            <v>0</v>
          </cell>
        </row>
        <row r="673">
          <cell r="B673" t="str">
            <v>1201080405</v>
          </cell>
          <cell r="G673">
            <v>0</v>
          </cell>
          <cell r="H673">
            <v>0</v>
          </cell>
          <cell r="I673">
            <v>0</v>
          </cell>
          <cell r="V673">
            <v>0</v>
          </cell>
        </row>
        <row r="674">
          <cell r="B674" t="str">
            <v>1201080406</v>
          </cell>
          <cell r="G674">
            <v>0</v>
          </cell>
          <cell r="H674">
            <v>0</v>
          </cell>
          <cell r="I674">
            <v>0</v>
          </cell>
          <cell r="V674">
            <v>0</v>
          </cell>
        </row>
        <row r="675">
          <cell r="B675" t="str">
            <v>120109</v>
          </cell>
          <cell r="G675">
            <v>6221699.5899999999</v>
          </cell>
          <cell r="H675">
            <v>3841756.4099999997</v>
          </cell>
          <cell r="I675">
            <v>4655723.76</v>
          </cell>
          <cell r="V675">
            <v>4045170.0199999991</v>
          </cell>
        </row>
        <row r="676">
          <cell r="B676" t="str">
            <v>12010901</v>
          </cell>
          <cell r="G676">
            <v>3863962.68</v>
          </cell>
          <cell r="H676">
            <v>3242684.0000000009</v>
          </cell>
          <cell r="I676">
            <v>4305967.1399999997</v>
          </cell>
          <cell r="V676">
            <v>3562381.0199999996</v>
          </cell>
        </row>
        <row r="677">
          <cell r="B677" t="str">
            <v>1201090101</v>
          </cell>
          <cell r="G677">
            <v>3085537.93</v>
          </cell>
          <cell r="H677">
            <v>2533423.4300000006</v>
          </cell>
          <cell r="I677">
            <v>3280969.1800000011</v>
          </cell>
          <cell r="V677">
            <v>2521214.100000001</v>
          </cell>
          <cell r="X677" t="str">
            <v>Propiedades, planta y equipo, neto</v>
          </cell>
        </row>
        <row r="678">
          <cell r="B678" t="str">
            <v>1201090102</v>
          </cell>
          <cell r="G678">
            <v>600333.25</v>
          </cell>
          <cell r="H678">
            <v>430214.44000000012</v>
          </cell>
          <cell r="I678">
            <v>489645.24</v>
          </cell>
          <cell r="V678">
            <v>716939.47</v>
          </cell>
          <cell r="X678" t="str">
            <v>Deudores comerciales y otras cuentas por cobrar</v>
          </cell>
          <cell r="Y678" t="str">
            <v>Cuentas por cobrar a otros deudores</v>
          </cell>
        </row>
        <row r="679">
          <cell r="B679" t="str">
            <v>1201090103</v>
          </cell>
          <cell r="G679">
            <v>29549.74</v>
          </cell>
          <cell r="H679">
            <v>99138.929999999978</v>
          </cell>
          <cell r="I679">
            <v>526672.39</v>
          </cell>
          <cell r="V679">
            <v>286311.28000000003</v>
          </cell>
          <cell r="X679" t="str">
            <v>Propiedades, planta y equipo, neto</v>
          </cell>
        </row>
        <row r="680">
          <cell r="B680" t="str">
            <v>1201090104</v>
          </cell>
          <cell r="G680">
            <v>148541.76000000001</v>
          </cell>
          <cell r="H680">
            <v>179907.20000000004</v>
          </cell>
          <cell r="I680">
            <v>8680.3300000000509</v>
          </cell>
          <cell r="V680">
            <v>37916.170000000056</v>
          </cell>
          <cell r="X680" t="str">
            <v>Propiedades, planta y equipo, neto</v>
          </cell>
        </row>
        <row r="681">
          <cell r="B681" t="str">
            <v>12010902</v>
          </cell>
          <cell r="G681">
            <v>0</v>
          </cell>
          <cell r="H681">
            <v>0</v>
          </cell>
          <cell r="I681">
            <v>0</v>
          </cell>
          <cell r="V681">
            <v>0</v>
          </cell>
          <cell r="X681" t="str">
            <v>Propiedades, planta y equipo, neto</v>
          </cell>
        </row>
        <row r="682">
          <cell r="B682" t="str">
            <v>12010903</v>
          </cell>
          <cell r="G682">
            <v>2357736.91</v>
          </cell>
          <cell r="H682">
            <v>599072.41000000015</v>
          </cell>
          <cell r="I682">
            <v>349756.62000000017</v>
          </cell>
          <cell r="V682">
            <v>482789.00000000023</v>
          </cell>
          <cell r="X682" t="str">
            <v>Propiedades, planta y equipo, neto</v>
          </cell>
        </row>
        <row r="683">
          <cell r="B683" t="str">
            <v>120110</v>
          </cell>
          <cell r="G683">
            <v>3027457.55</v>
          </cell>
          <cell r="H683">
            <v>2911670.73</v>
          </cell>
          <cell r="I683">
            <v>2228107.25</v>
          </cell>
          <cell r="V683">
            <v>0</v>
          </cell>
          <cell r="Y683" t="str">
            <v>Propiedades, planta y equipo, neto</v>
          </cell>
        </row>
        <row r="684">
          <cell r="B684" t="str">
            <v>12011001</v>
          </cell>
          <cell r="G684">
            <v>3027457.55</v>
          </cell>
          <cell r="H684">
            <v>2911670.73</v>
          </cell>
          <cell r="I684">
            <v>2228107.25</v>
          </cell>
          <cell r="V684">
            <v>0</v>
          </cell>
          <cell r="X684" t="str">
            <v>Propiedades, planta y equipo, neto</v>
          </cell>
        </row>
        <row r="685">
          <cell r="B685" t="str">
            <v>1202</v>
          </cell>
          <cell r="G685">
            <v>1428557.28</v>
          </cell>
          <cell r="H685">
            <v>903510.40000000014</v>
          </cell>
          <cell r="I685">
            <v>876508.01000000024</v>
          </cell>
          <cell r="V685">
            <v>859973.88000000024</v>
          </cell>
        </row>
        <row r="686">
          <cell r="B686" t="str">
            <v>120201</v>
          </cell>
          <cell r="G686">
            <v>359999</v>
          </cell>
          <cell r="H686">
            <v>359999</v>
          </cell>
          <cell r="I686">
            <v>359999</v>
          </cell>
          <cell r="V686">
            <v>359999</v>
          </cell>
          <cell r="Y686" t="str">
            <v>Inversiones en acciones cías. subsidiarias</v>
          </cell>
        </row>
        <row r="687">
          <cell r="B687" t="str">
            <v>12020101</v>
          </cell>
          <cell r="G687">
            <v>359999</v>
          </cell>
          <cell r="H687">
            <v>359999</v>
          </cell>
          <cell r="I687">
            <v>359999</v>
          </cell>
          <cell r="V687">
            <v>359999</v>
          </cell>
          <cell r="X687" t="str">
            <v>Inversiones en subsidiarias</v>
          </cell>
        </row>
        <row r="688">
          <cell r="B688" t="str">
            <v>120202</v>
          </cell>
          <cell r="G688">
            <v>0</v>
          </cell>
          <cell r="H688">
            <v>0</v>
          </cell>
          <cell r="I688">
            <v>0</v>
          </cell>
          <cell r="V688">
            <v>0</v>
          </cell>
          <cell r="X688" t="str">
            <v>Inversiones en subsidiarias</v>
          </cell>
        </row>
        <row r="689">
          <cell r="B689" t="str">
            <v>120203</v>
          </cell>
          <cell r="G689">
            <v>0</v>
          </cell>
          <cell r="H689">
            <v>0</v>
          </cell>
          <cell r="I689">
            <v>0</v>
          </cell>
          <cell r="V689">
            <v>0</v>
          </cell>
          <cell r="X689" t="str">
            <v>Inversiones en subsidiarias</v>
          </cell>
        </row>
        <row r="690">
          <cell r="B690" t="str">
            <v>120204</v>
          </cell>
          <cell r="G690">
            <v>0</v>
          </cell>
          <cell r="H690">
            <v>0</v>
          </cell>
          <cell r="I690">
            <v>0</v>
          </cell>
          <cell r="V690">
            <v>0</v>
          </cell>
          <cell r="Y690" t="str">
            <v>Reserva por servicio de deuda</v>
          </cell>
        </row>
        <row r="691">
          <cell r="B691" t="str">
            <v>12020401</v>
          </cell>
          <cell r="G691">
            <v>0</v>
          </cell>
          <cell r="H691">
            <v>0</v>
          </cell>
          <cell r="I691">
            <v>0</v>
          </cell>
          <cell r="V691">
            <v>0</v>
          </cell>
          <cell r="X691" t="str">
            <v>Reserva por servicio de deuda</v>
          </cell>
        </row>
        <row r="692">
          <cell r="B692" t="str">
            <v>120205</v>
          </cell>
          <cell r="G692">
            <v>1068558.28</v>
          </cell>
          <cell r="H692">
            <v>543511.40000000014</v>
          </cell>
          <cell r="I692">
            <v>516509.0100000003</v>
          </cell>
          <cell r="V692">
            <v>499974.88000000035</v>
          </cell>
          <cell r="Y692" t="str">
            <v xml:space="preserve"> Inversiones en acciones al costo</v>
          </cell>
        </row>
        <row r="693">
          <cell r="B693" t="str">
            <v>12020501</v>
          </cell>
          <cell r="G693">
            <v>151992</v>
          </cell>
          <cell r="H693">
            <v>151992</v>
          </cell>
          <cell r="I693">
            <v>151992</v>
          </cell>
          <cell r="V693">
            <v>151992</v>
          </cell>
        </row>
        <row r="694">
          <cell r="B694" t="str">
            <v>1202050101</v>
          </cell>
          <cell r="G694">
            <v>151992</v>
          </cell>
          <cell r="H694">
            <v>151992</v>
          </cell>
          <cell r="I694">
            <v>151992</v>
          </cell>
          <cell r="V694">
            <v>151992</v>
          </cell>
          <cell r="X694" t="str">
            <v>Otros activos financieros.</v>
          </cell>
          <cell r="Y694" t="str">
            <v>Inversiones en instrumentos de patrimonio</v>
          </cell>
        </row>
        <row r="695">
          <cell r="B695" t="str">
            <v>12020502</v>
          </cell>
          <cell r="G695">
            <v>916566.28</v>
          </cell>
          <cell r="H695">
            <v>391519.40000000014</v>
          </cell>
          <cell r="I695">
            <v>364517.01000000013</v>
          </cell>
          <cell r="V695">
            <v>347982.88000000018</v>
          </cell>
        </row>
        <row r="696">
          <cell r="B696" t="str">
            <v>1202050201</v>
          </cell>
          <cell r="G696">
            <v>916566.28</v>
          </cell>
          <cell r="H696">
            <v>391519.40000000014</v>
          </cell>
          <cell r="I696">
            <v>364517.01000000013</v>
          </cell>
          <cell r="V696">
            <v>347982.88000000018</v>
          </cell>
          <cell r="X696" t="str">
            <v>Otros activos financieros.</v>
          </cell>
          <cell r="Y696" t="str">
            <v>Inversiones en instrumentos de deuda</v>
          </cell>
        </row>
        <row r="697">
          <cell r="B697" t="str">
            <v>1203</v>
          </cell>
          <cell r="G697">
            <v>0</v>
          </cell>
          <cell r="H697">
            <v>0</v>
          </cell>
          <cell r="I697">
            <v>0</v>
          </cell>
          <cell r="V697">
            <v>0</v>
          </cell>
        </row>
        <row r="698">
          <cell r="B698" t="str">
            <v>120301</v>
          </cell>
          <cell r="G698">
            <v>0</v>
          </cell>
          <cell r="H698">
            <v>0</v>
          </cell>
          <cell r="I698">
            <v>0</v>
          </cell>
          <cell r="V698">
            <v>0</v>
          </cell>
        </row>
        <row r="699">
          <cell r="B699" t="str">
            <v>12030101</v>
          </cell>
          <cell r="G699">
            <v>0</v>
          </cell>
          <cell r="H699">
            <v>0</v>
          </cell>
          <cell r="I699">
            <v>0</v>
          </cell>
          <cell r="V699">
            <v>0</v>
          </cell>
        </row>
        <row r="700">
          <cell r="B700" t="str">
            <v>12030102</v>
          </cell>
          <cell r="G700">
            <v>0</v>
          </cell>
          <cell r="H700">
            <v>0</v>
          </cell>
          <cell r="I700">
            <v>0</v>
          </cell>
          <cell r="V700">
            <v>0</v>
          </cell>
        </row>
        <row r="701">
          <cell r="B701" t="str">
            <v>12030103</v>
          </cell>
          <cell r="G701">
            <v>0</v>
          </cell>
          <cell r="H701">
            <v>0</v>
          </cell>
          <cell r="I701">
            <v>0</v>
          </cell>
          <cell r="V701">
            <v>0</v>
          </cell>
        </row>
        <row r="702">
          <cell r="B702" t="str">
            <v>120302</v>
          </cell>
          <cell r="G702">
            <v>0</v>
          </cell>
          <cell r="H702">
            <v>0</v>
          </cell>
          <cell r="I702">
            <v>0</v>
          </cell>
          <cell r="V702">
            <v>0</v>
          </cell>
        </row>
        <row r="703">
          <cell r="B703" t="str">
            <v>1204</v>
          </cell>
          <cell r="G703">
            <v>6509961.6100000003</v>
          </cell>
          <cell r="H703">
            <v>7947643.5299999993</v>
          </cell>
          <cell r="I703">
            <v>6612431.9500000002</v>
          </cell>
          <cell r="V703">
            <v>5676947.3500000006</v>
          </cell>
        </row>
        <row r="704">
          <cell r="B704" t="str">
            <v>120401</v>
          </cell>
          <cell r="G704">
            <v>0</v>
          </cell>
          <cell r="H704">
            <v>0</v>
          </cell>
          <cell r="I704">
            <v>0</v>
          </cell>
          <cell r="V704">
            <v>0</v>
          </cell>
        </row>
        <row r="705">
          <cell r="B705" t="str">
            <v>12040101</v>
          </cell>
          <cell r="G705">
            <v>0</v>
          </cell>
          <cell r="H705">
            <v>0</v>
          </cell>
          <cell r="I705">
            <v>0</v>
          </cell>
          <cell r="V705">
            <v>0</v>
          </cell>
        </row>
        <row r="706">
          <cell r="B706" t="str">
            <v>12040102</v>
          </cell>
          <cell r="G706">
            <v>0</v>
          </cell>
          <cell r="H706">
            <v>0</v>
          </cell>
          <cell r="I706">
            <v>0</v>
          </cell>
          <cell r="V706">
            <v>0</v>
          </cell>
        </row>
        <row r="707">
          <cell r="B707" t="str">
            <v>120402</v>
          </cell>
          <cell r="G707">
            <v>1574739.85</v>
          </cell>
          <cell r="H707">
            <v>1911294.88</v>
          </cell>
          <cell r="I707">
            <v>1562725.37</v>
          </cell>
          <cell r="V707">
            <v>1389432.6600000001</v>
          </cell>
          <cell r="Y707" t="str">
            <v>Activos intangibles, netos</v>
          </cell>
        </row>
        <row r="708">
          <cell r="B708" t="str">
            <v>12040201</v>
          </cell>
          <cell r="G708">
            <v>5534344.96</v>
          </cell>
          <cell r="H708">
            <v>6212335.0300000003</v>
          </cell>
          <cell r="I708">
            <v>6275051.5899999999</v>
          </cell>
          <cell r="V708">
            <v>6415563.71</v>
          </cell>
          <cell r="X708" t="str">
            <v>Activos intangibles, netos</v>
          </cell>
        </row>
        <row r="709">
          <cell r="B709" t="str">
            <v>12040202</v>
          </cell>
          <cell r="G709">
            <v>-3959605.11</v>
          </cell>
          <cell r="H709">
            <v>-4301040.1500000004</v>
          </cell>
          <cell r="I709">
            <v>-4712326.2200000007</v>
          </cell>
          <cell r="V709">
            <v>-5026131.0500000026</v>
          </cell>
          <cell r="X709" t="str">
            <v>Activos intangibles, netos</v>
          </cell>
        </row>
        <row r="710">
          <cell r="B710" t="str">
            <v>12040203</v>
          </cell>
          <cell r="G710">
            <v>0</v>
          </cell>
          <cell r="H710">
            <v>0</v>
          </cell>
          <cell r="I710">
            <v>0</v>
          </cell>
          <cell r="V710">
            <v>0</v>
          </cell>
          <cell r="X710" t="str">
            <v>Activos intangibles, netos</v>
          </cell>
        </row>
        <row r="711">
          <cell r="B711" t="str">
            <v>12040204</v>
          </cell>
          <cell r="G711">
            <v>0</v>
          </cell>
          <cell r="H711">
            <v>0</v>
          </cell>
          <cell r="I711">
            <v>0</v>
          </cell>
          <cell r="V711">
            <v>0</v>
          </cell>
          <cell r="X711" t="str">
            <v>Activos intangibles, netos</v>
          </cell>
        </row>
        <row r="712">
          <cell r="B712" t="str">
            <v>120403</v>
          </cell>
          <cell r="G712">
            <v>4935221.76</v>
          </cell>
          <cell r="H712">
            <v>6036348.6499999985</v>
          </cell>
          <cell r="I712">
            <v>5049706.58</v>
          </cell>
          <cell r="V712">
            <v>4287514.6899999976</v>
          </cell>
          <cell r="Y712" t="str">
            <v>Activos intangibles, netos</v>
          </cell>
        </row>
        <row r="713">
          <cell r="B713" t="str">
            <v>12040301</v>
          </cell>
          <cell r="G713">
            <v>8088924.6600000001</v>
          </cell>
          <cell r="H713">
            <v>10003029.129999999</v>
          </cell>
          <cell r="I713">
            <v>10058638.529999999</v>
          </cell>
          <cell r="V713">
            <v>10058638.529999999</v>
          </cell>
          <cell r="X713" t="str">
            <v>Activos intangibles, netos</v>
          </cell>
        </row>
        <row r="714">
          <cell r="B714" t="str">
            <v>12040302</v>
          </cell>
          <cell r="G714">
            <v>-3153702.9</v>
          </cell>
          <cell r="H714">
            <v>-3966680.4800000009</v>
          </cell>
          <cell r="I714">
            <v>-5008931.95</v>
          </cell>
          <cell r="V714">
            <v>-5771123.8400000026</v>
          </cell>
          <cell r="X714" t="str">
            <v>Activos intangibles, netos</v>
          </cell>
        </row>
        <row r="715">
          <cell r="B715" t="str">
            <v>12040303</v>
          </cell>
          <cell r="G715">
            <v>0</v>
          </cell>
          <cell r="H715">
            <v>0</v>
          </cell>
          <cell r="I715">
            <v>0</v>
          </cell>
          <cell r="V715">
            <v>0</v>
          </cell>
          <cell r="X715" t="str">
            <v>Activos intangibles, netos</v>
          </cell>
        </row>
        <row r="716">
          <cell r="B716" t="str">
            <v>12040304</v>
          </cell>
          <cell r="G716">
            <v>0</v>
          </cell>
          <cell r="H716">
            <v>0</v>
          </cell>
          <cell r="I716">
            <v>0</v>
          </cell>
          <cell r="V716">
            <v>0</v>
          </cell>
          <cell r="X716" t="str">
            <v>Activos intangibles, netos</v>
          </cell>
        </row>
        <row r="717">
          <cell r="B717" t="str">
            <v>120404</v>
          </cell>
          <cell r="G717">
            <v>0</v>
          </cell>
          <cell r="H717">
            <v>0</v>
          </cell>
          <cell r="I717">
            <v>0</v>
          </cell>
          <cell r="V717">
            <v>0</v>
          </cell>
        </row>
        <row r="718">
          <cell r="B718" t="str">
            <v>120409</v>
          </cell>
          <cell r="G718">
            <v>0</v>
          </cell>
          <cell r="H718">
            <v>0</v>
          </cell>
          <cell r="I718">
            <v>0</v>
          </cell>
          <cell r="V718">
            <v>0</v>
          </cell>
        </row>
        <row r="719">
          <cell r="B719" t="str">
            <v>1205</v>
          </cell>
          <cell r="G719">
            <v>0</v>
          </cell>
          <cell r="H719">
            <v>0</v>
          </cell>
          <cell r="I719">
            <v>0</v>
          </cell>
          <cell r="V719">
            <v>0</v>
          </cell>
        </row>
        <row r="720">
          <cell r="B720" t="str">
            <v>120501</v>
          </cell>
          <cell r="G720">
            <v>0</v>
          </cell>
          <cell r="H720">
            <v>0</v>
          </cell>
          <cell r="I720">
            <v>0</v>
          </cell>
          <cell r="V720">
            <v>0</v>
          </cell>
        </row>
        <row r="721">
          <cell r="B721" t="str">
            <v>12050101</v>
          </cell>
          <cell r="G721">
            <v>0</v>
          </cell>
          <cell r="H721">
            <v>0</v>
          </cell>
          <cell r="I721">
            <v>0</v>
          </cell>
          <cell r="V721">
            <v>0</v>
          </cell>
        </row>
        <row r="722">
          <cell r="B722" t="str">
            <v>12050102</v>
          </cell>
          <cell r="G722">
            <v>0</v>
          </cell>
          <cell r="H722">
            <v>0</v>
          </cell>
          <cell r="I722">
            <v>0</v>
          </cell>
          <cell r="V722">
            <v>0</v>
          </cell>
        </row>
        <row r="723">
          <cell r="B723" t="str">
            <v>1206</v>
          </cell>
          <cell r="G723">
            <v>746887.62</v>
          </cell>
          <cell r="H723">
            <v>643442.51</v>
          </cell>
          <cell r="I723">
            <v>540829.07000000007</v>
          </cell>
          <cell r="V723">
            <v>540829.07000000007</v>
          </cell>
        </row>
        <row r="724">
          <cell r="B724" t="str">
            <v>120601</v>
          </cell>
          <cell r="G724">
            <v>746887.62</v>
          </cell>
          <cell r="H724">
            <v>643442.51</v>
          </cell>
          <cell r="I724">
            <v>540829.07000000007</v>
          </cell>
          <cell r="V724">
            <v>540829.07000000007</v>
          </cell>
        </row>
        <row r="725">
          <cell r="B725" t="str">
            <v>12060101</v>
          </cell>
          <cell r="G725">
            <v>746887.62</v>
          </cell>
          <cell r="H725">
            <v>643442.51</v>
          </cell>
          <cell r="I725">
            <v>540829.07000000007</v>
          </cell>
          <cell r="V725">
            <v>540829.07000000007</v>
          </cell>
          <cell r="X725" t="str">
            <v>Deudores comerciales y otras cuentas por cobrar.</v>
          </cell>
          <cell r="Y725" t="str">
            <v>Cuentas por cobrar a clientes.</v>
          </cell>
        </row>
        <row r="726">
          <cell r="B726" t="str">
            <v>120602</v>
          </cell>
          <cell r="G726">
            <v>0</v>
          </cell>
          <cell r="H726">
            <v>0</v>
          </cell>
          <cell r="I726">
            <v>0</v>
          </cell>
          <cell r="V726">
            <v>0</v>
          </cell>
        </row>
        <row r="727">
          <cell r="B727" t="str">
            <v>120603</v>
          </cell>
          <cell r="G727">
            <v>0</v>
          </cell>
          <cell r="H727">
            <v>0</v>
          </cell>
          <cell r="I727">
            <v>0</v>
          </cell>
          <cell r="V727">
            <v>0</v>
          </cell>
        </row>
        <row r="728">
          <cell r="B728" t="str">
            <v>1207</v>
          </cell>
          <cell r="G728">
            <v>0</v>
          </cell>
          <cell r="H728">
            <v>0</v>
          </cell>
          <cell r="I728">
            <v>0</v>
          </cell>
          <cell r="V728">
            <v>0</v>
          </cell>
        </row>
        <row r="729">
          <cell r="B729" t="str">
            <v>120701</v>
          </cell>
          <cell r="G729">
            <v>0</v>
          </cell>
          <cell r="H729">
            <v>0</v>
          </cell>
          <cell r="I729">
            <v>0</v>
          </cell>
          <cell r="V729">
            <v>0</v>
          </cell>
        </row>
        <row r="730">
          <cell r="B730" t="str">
            <v>1208</v>
          </cell>
          <cell r="G730">
            <v>17114.11</v>
          </cell>
          <cell r="H730">
            <v>18814.11</v>
          </cell>
          <cell r="I730">
            <v>35814.11</v>
          </cell>
          <cell r="V730">
            <v>41414.11</v>
          </cell>
          <cell r="Y730" t="str">
            <v>Documentos y cuentas por cobrar, neto</v>
          </cell>
        </row>
        <row r="731">
          <cell r="B731" t="str">
            <v>120801</v>
          </cell>
          <cell r="G731">
            <v>0</v>
          </cell>
          <cell r="H731">
            <v>0</v>
          </cell>
          <cell r="I731">
            <v>0</v>
          </cell>
          <cell r="V731">
            <v>0</v>
          </cell>
        </row>
        <row r="732">
          <cell r="B732" t="str">
            <v>120802</v>
          </cell>
          <cell r="G732">
            <v>16119.71</v>
          </cell>
          <cell r="H732">
            <v>17819.71</v>
          </cell>
          <cell r="I732">
            <v>17819.71</v>
          </cell>
          <cell r="V732">
            <v>22419.71</v>
          </cell>
        </row>
        <row r="733">
          <cell r="B733" t="str">
            <v>12080201</v>
          </cell>
          <cell r="G733">
            <v>16119.71</v>
          </cell>
          <cell r="H733">
            <v>17819.71</v>
          </cell>
          <cell r="I733">
            <v>17819.71</v>
          </cell>
          <cell r="V733">
            <v>22419.71</v>
          </cell>
          <cell r="X733" t="str">
            <v>Deudores comerciales y otras cuentas por cobrar</v>
          </cell>
          <cell r="Y733" t="str">
            <v>Cuentas por cobrar a otros deudores</v>
          </cell>
        </row>
        <row r="734">
          <cell r="B734" t="str">
            <v>120803</v>
          </cell>
          <cell r="G734">
            <v>0</v>
          </cell>
          <cell r="H734">
            <v>0</v>
          </cell>
          <cell r="I734">
            <v>0</v>
          </cell>
          <cell r="V734">
            <v>0</v>
          </cell>
        </row>
        <row r="735">
          <cell r="B735" t="str">
            <v>120804</v>
          </cell>
          <cell r="G735">
            <v>994.4</v>
          </cell>
          <cell r="H735">
            <v>994.39999999999964</v>
          </cell>
          <cell r="I735">
            <v>17994.400000000001</v>
          </cell>
          <cell r="V735">
            <v>18994.400000000001</v>
          </cell>
        </row>
        <row r="736">
          <cell r="B736" t="str">
            <v>12080401</v>
          </cell>
          <cell r="G736">
            <v>994.4</v>
          </cell>
          <cell r="H736">
            <v>994.39999999999964</v>
          </cell>
          <cell r="I736">
            <v>17994.400000000001</v>
          </cell>
          <cell r="V736">
            <v>18994.400000000001</v>
          </cell>
          <cell r="X736" t="str">
            <v>Deudores comerciales y otras cuentas por cobrar</v>
          </cell>
          <cell r="Y736" t="str">
            <v>Cuentas por cobrar a otros deudores</v>
          </cell>
        </row>
        <row r="737">
          <cell r="B737" t="str">
            <v>1209</v>
          </cell>
          <cell r="G737">
            <v>0</v>
          </cell>
          <cell r="H737">
            <v>0</v>
          </cell>
          <cell r="I737">
            <v>0</v>
          </cell>
          <cell r="V737">
            <v>0</v>
          </cell>
        </row>
        <row r="738">
          <cell r="B738" t="str">
            <v>120901</v>
          </cell>
          <cell r="G738">
            <v>0</v>
          </cell>
          <cell r="H738">
            <v>0</v>
          </cell>
          <cell r="I738">
            <v>0</v>
          </cell>
          <cell r="V738">
            <v>0</v>
          </cell>
        </row>
        <row r="739">
          <cell r="B739" t="str">
            <v>1210</v>
          </cell>
          <cell r="G739">
            <v>0</v>
          </cell>
          <cell r="H739">
            <v>0</v>
          </cell>
          <cell r="I739">
            <v>0</v>
          </cell>
          <cell r="V739">
            <v>0</v>
          </cell>
        </row>
        <row r="740">
          <cell r="B740" t="str">
            <v>121001</v>
          </cell>
          <cell r="G740">
            <v>0</v>
          </cell>
          <cell r="H740">
            <v>0</v>
          </cell>
          <cell r="I740">
            <v>0</v>
          </cell>
          <cell r="V740">
            <v>0</v>
          </cell>
        </row>
        <row r="741">
          <cell r="B741" t="str">
            <v>121002</v>
          </cell>
          <cell r="G741">
            <v>0</v>
          </cell>
          <cell r="H741">
            <v>0</v>
          </cell>
          <cell r="I741">
            <v>0</v>
          </cell>
          <cell r="V741">
            <v>0</v>
          </cell>
        </row>
        <row r="742">
          <cell r="B742" t="str">
            <v>1211</v>
          </cell>
          <cell r="G742">
            <v>643642.74</v>
          </cell>
          <cell r="H742">
            <v>446971.47000000003</v>
          </cell>
          <cell r="I742">
            <v>253946.66000000003</v>
          </cell>
          <cell r="V742">
            <v>246541.49000000005</v>
          </cell>
        </row>
        <row r="743">
          <cell r="B743" t="str">
            <v>121101</v>
          </cell>
          <cell r="G743">
            <v>0</v>
          </cell>
          <cell r="H743">
            <v>0</v>
          </cell>
          <cell r="I743">
            <v>0</v>
          </cell>
          <cell r="V743">
            <v>0</v>
          </cell>
        </row>
        <row r="744">
          <cell r="B744" t="str">
            <v>121102</v>
          </cell>
          <cell r="G744">
            <v>21665.439999999999</v>
          </cell>
          <cell r="H744">
            <v>24994.17</v>
          </cell>
          <cell r="I744">
            <v>31969.360000000001</v>
          </cell>
          <cell r="V744">
            <v>24564.190000000002</v>
          </cell>
          <cell r="Y744" t="str">
            <v>Cuentas por cobrar a largo plazo</v>
          </cell>
        </row>
        <row r="745">
          <cell r="B745" t="str">
            <v>12110201</v>
          </cell>
          <cell r="G745">
            <v>4144.1400000000003</v>
          </cell>
          <cell r="H745">
            <v>2120.71</v>
          </cell>
          <cell r="I745">
            <v>0</v>
          </cell>
          <cell r="V745">
            <v>0</v>
          </cell>
          <cell r="X745" t="str">
            <v>Deudores comerciales y otras cuentas por cobrar.</v>
          </cell>
          <cell r="Y745" t="str">
            <v>Cuentas por cobrar a empleados.</v>
          </cell>
        </row>
        <row r="746">
          <cell r="B746" t="str">
            <v>12110202</v>
          </cell>
          <cell r="G746">
            <v>17521.3</v>
          </cell>
          <cell r="H746">
            <v>22873.46</v>
          </cell>
          <cell r="I746">
            <v>31969.360000000001</v>
          </cell>
          <cell r="V746">
            <v>24564.190000000002</v>
          </cell>
          <cell r="X746" t="str">
            <v>Deudores comerciales y otras cuentas por cobrar.</v>
          </cell>
          <cell r="Y746" t="str">
            <v>Cuentas por cobrar a empleados.</v>
          </cell>
        </row>
        <row r="747">
          <cell r="B747" t="str">
            <v>12110203</v>
          </cell>
          <cell r="G747">
            <v>0</v>
          </cell>
          <cell r="H747">
            <v>0</v>
          </cell>
          <cell r="I747">
            <v>0</v>
          </cell>
          <cell r="V747">
            <v>0</v>
          </cell>
          <cell r="X747" t="str">
            <v>Deudores comerciales y otras cuentas por cobrar.</v>
          </cell>
          <cell r="Y747" t="str">
            <v>Cuentas por cobrar a empleados.</v>
          </cell>
        </row>
        <row r="748">
          <cell r="B748" t="str">
            <v>121103</v>
          </cell>
          <cell r="G748">
            <v>0</v>
          </cell>
          <cell r="H748">
            <v>0</v>
          </cell>
          <cell r="I748">
            <v>0</v>
          </cell>
          <cell r="V748">
            <v>0</v>
          </cell>
        </row>
        <row r="749">
          <cell r="B749" t="str">
            <v>121104</v>
          </cell>
          <cell r="G749">
            <v>621977.30000000005</v>
          </cell>
          <cell r="H749">
            <v>421977.30000000005</v>
          </cell>
          <cell r="I749">
            <v>221977.30000000005</v>
          </cell>
          <cell r="V749">
            <v>221977.30000000005</v>
          </cell>
        </row>
        <row r="750">
          <cell r="B750" t="str">
            <v>12110401</v>
          </cell>
          <cell r="G750">
            <v>621977.30000000005</v>
          </cell>
          <cell r="H750">
            <v>421977.30000000005</v>
          </cell>
          <cell r="I750">
            <v>221977.30000000005</v>
          </cell>
          <cell r="V750">
            <v>221977.30000000005</v>
          </cell>
          <cell r="X750" t="str">
            <v>Deudores comerciales y otras cuentas por cobrar.</v>
          </cell>
          <cell r="Y750" t="str">
            <v>Cuentas por cobrar - partes relacionadas.</v>
          </cell>
        </row>
        <row r="751">
          <cell r="B751" t="str">
            <v>121105</v>
          </cell>
          <cell r="G751">
            <v>0</v>
          </cell>
          <cell r="H751">
            <v>0</v>
          </cell>
          <cell r="I751">
            <v>0</v>
          </cell>
          <cell r="V751">
            <v>0</v>
          </cell>
          <cell r="Y751" t="str">
            <v>Préstamos por cobrar a partes relacionadas</v>
          </cell>
        </row>
        <row r="752">
          <cell r="B752" t="str">
            <v>12110501</v>
          </cell>
          <cell r="G752">
            <v>0</v>
          </cell>
          <cell r="H752">
            <v>0</v>
          </cell>
          <cell r="I752">
            <v>0</v>
          </cell>
          <cell r="V752">
            <v>0</v>
          </cell>
          <cell r="X752" t="str">
            <v>Deudores comerciales y otras cuentas por cobrar.</v>
          </cell>
          <cell r="Y752" t="str">
            <v>Cuentas por cobrar - partes relacionadas.</v>
          </cell>
        </row>
        <row r="753">
          <cell r="B753" t="str">
            <v>1212</v>
          </cell>
          <cell r="G753">
            <v>0</v>
          </cell>
          <cell r="H753">
            <v>0</v>
          </cell>
          <cell r="I753">
            <v>0</v>
          </cell>
          <cell r="V753">
            <v>33349.07</v>
          </cell>
        </row>
        <row r="754">
          <cell r="B754" t="str">
            <v>121201</v>
          </cell>
          <cell r="G754">
            <v>0</v>
          </cell>
          <cell r="H754">
            <v>0</v>
          </cell>
          <cell r="I754">
            <v>0</v>
          </cell>
          <cell r="V754">
            <v>0</v>
          </cell>
        </row>
        <row r="755">
          <cell r="B755" t="str">
            <v>121202</v>
          </cell>
          <cell r="G755">
            <v>0</v>
          </cell>
          <cell r="H755">
            <v>0</v>
          </cell>
          <cell r="I755">
            <v>0</v>
          </cell>
          <cell r="V755">
            <v>33349.07</v>
          </cell>
        </row>
        <row r="756">
          <cell r="B756" t="str">
            <v>12120201</v>
          </cell>
          <cell r="G756">
            <v>0</v>
          </cell>
          <cell r="H756">
            <v>0</v>
          </cell>
          <cell r="I756">
            <v>0</v>
          </cell>
          <cell r="V756">
            <v>33349.07</v>
          </cell>
          <cell r="X756" t="str">
            <v>Deudores comerciales y otras cuentas por cobrar</v>
          </cell>
          <cell r="Y756" t="str">
            <v>Otras cuentas por cobrar</v>
          </cell>
        </row>
        <row r="757">
          <cell r="B757" t="str">
            <v>121203</v>
          </cell>
          <cell r="G757">
            <v>0</v>
          </cell>
          <cell r="H757">
            <v>0</v>
          </cell>
          <cell r="I757">
            <v>0</v>
          </cell>
          <cell r="V757">
            <v>0</v>
          </cell>
          <cell r="X757" t="str">
            <v>Otros activos</v>
          </cell>
          <cell r="Y757" t="str">
            <v>Costos compensados con prestamos a corto y Largo Plazo</v>
          </cell>
        </row>
        <row r="758">
          <cell r="B758" t="str">
            <v>12120301</v>
          </cell>
          <cell r="G758">
            <v>0</v>
          </cell>
          <cell r="H758">
            <v>0</v>
          </cell>
          <cell r="I758">
            <v>0</v>
          </cell>
          <cell r="V758">
            <v>0</v>
          </cell>
        </row>
        <row r="759">
          <cell r="B759" t="str">
            <v>12120302</v>
          </cell>
          <cell r="G759">
            <v>0</v>
          </cell>
          <cell r="H759">
            <v>0</v>
          </cell>
          <cell r="I759">
            <v>0</v>
          </cell>
          <cell r="V759">
            <v>0</v>
          </cell>
        </row>
        <row r="760">
          <cell r="B760" t="str">
            <v>12120303</v>
          </cell>
          <cell r="G760">
            <v>0</v>
          </cell>
          <cell r="H760">
            <v>0</v>
          </cell>
          <cell r="I760">
            <v>0</v>
          </cell>
          <cell r="V760">
            <v>0</v>
          </cell>
        </row>
        <row r="761">
          <cell r="B761" t="str">
            <v>1213</v>
          </cell>
          <cell r="G761">
            <v>0</v>
          </cell>
          <cell r="H761">
            <v>0</v>
          </cell>
          <cell r="I761">
            <v>0</v>
          </cell>
          <cell r="V761">
            <v>3328764.15</v>
          </cell>
          <cell r="Y761" t="str">
            <v>Activo por impuesto sobre la renta diferido</v>
          </cell>
        </row>
        <row r="762">
          <cell r="B762" t="str">
            <v>121301</v>
          </cell>
          <cell r="G762">
            <v>0</v>
          </cell>
          <cell r="H762">
            <v>0</v>
          </cell>
          <cell r="I762">
            <v>0</v>
          </cell>
          <cell r="V762">
            <v>3328764.15</v>
          </cell>
        </row>
        <row r="763">
          <cell r="B763" t="str">
            <v>12130101</v>
          </cell>
          <cell r="G763">
            <v>0</v>
          </cell>
          <cell r="H763">
            <v>0</v>
          </cell>
          <cell r="I763">
            <v>4.6566128730773926E-10</v>
          </cell>
          <cell r="V763">
            <v>712737.37000000058</v>
          </cell>
          <cell r="X763" t="str">
            <v>Activo por impuesto sobre la renta diferido</v>
          </cell>
        </row>
        <row r="764">
          <cell r="B764" t="str">
            <v>12130106</v>
          </cell>
          <cell r="I764">
            <v>0</v>
          </cell>
          <cell r="V764">
            <v>127870.21</v>
          </cell>
          <cell r="X764" t="str">
            <v>Activo por impuesto sobre la renta diferido</v>
          </cell>
        </row>
        <row r="765">
          <cell r="B765" t="str">
            <v>12130107</v>
          </cell>
          <cell r="I765">
            <v>0</v>
          </cell>
          <cell r="V765">
            <v>1974360.44</v>
          </cell>
          <cell r="X765" t="str">
            <v>Activo por impuesto sobre la renta diferido</v>
          </cell>
        </row>
        <row r="766">
          <cell r="B766" t="str">
            <v>12130108</v>
          </cell>
          <cell r="I766">
            <v>0</v>
          </cell>
          <cell r="V766">
            <v>527765.65</v>
          </cell>
          <cell r="X766" t="str">
            <v>Activo por impuesto sobre la renta diferido</v>
          </cell>
        </row>
        <row r="767">
          <cell r="B767" t="str">
            <v>12130109</v>
          </cell>
          <cell r="I767">
            <v>0</v>
          </cell>
          <cell r="V767">
            <v>-19342.760000000002</v>
          </cell>
          <cell r="X767" t="str">
            <v>Activo por impuesto sobre la renta diferido</v>
          </cell>
        </row>
        <row r="768">
          <cell r="B768" t="str">
            <v>12130110</v>
          </cell>
          <cell r="I768">
            <v>0</v>
          </cell>
          <cell r="V768">
            <v>5373.2399999999989</v>
          </cell>
          <cell r="X768" t="str">
            <v>Activo por impuesto sobre la renta diferido</v>
          </cell>
        </row>
        <row r="769">
          <cell r="B769" t="str">
            <v>12130111</v>
          </cell>
          <cell r="I769">
            <v>0</v>
          </cell>
          <cell r="V769">
            <v>0</v>
          </cell>
          <cell r="X769" t="str">
            <v>Activo por impuesto sobre la renta diferido</v>
          </cell>
        </row>
        <row r="770">
          <cell r="B770" t="str">
            <v>2</v>
          </cell>
          <cell r="G770">
            <v>-118832910.94</v>
          </cell>
          <cell r="H770">
            <v>-137787521.24999997</v>
          </cell>
          <cell r="I770">
            <v>-125674053.02</v>
          </cell>
          <cell r="V770">
            <v>-133563805.03999998</v>
          </cell>
        </row>
        <row r="771">
          <cell r="B771" t="str">
            <v>21</v>
          </cell>
          <cell r="G771">
            <v>-47551901.770000003</v>
          </cell>
          <cell r="H771">
            <v>-59457390.960000001</v>
          </cell>
          <cell r="I771">
            <v>-72157990.200000018</v>
          </cell>
          <cell r="V771">
            <v>-80407023.810000032</v>
          </cell>
        </row>
        <row r="772">
          <cell r="B772" t="str">
            <v>2101</v>
          </cell>
          <cell r="G772">
            <v>-5141141.5999999996</v>
          </cell>
          <cell r="H772">
            <v>-8888945.5099999979</v>
          </cell>
          <cell r="I772">
            <v>-25027229.34</v>
          </cell>
          <cell r="V772">
            <v>-28835803.039999999</v>
          </cell>
        </row>
        <row r="773">
          <cell r="B773" t="str">
            <v>210101</v>
          </cell>
          <cell r="G773">
            <v>-1141141.6000000001</v>
          </cell>
          <cell r="H773">
            <v>-388945.51</v>
          </cell>
          <cell r="I773">
            <v>-27229.340000000084</v>
          </cell>
          <cell r="V773">
            <v>-2380676.08</v>
          </cell>
          <cell r="X773" t="str">
            <v>Créditos y préstamos</v>
          </cell>
          <cell r="Y773" t="str">
            <v>Sobregiros</v>
          </cell>
        </row>
        <row r="774">
          <cell r="B774" t="str">
            <v>210102</v>
          </cell>
          <cell r="G774">
            <v>-4000000</v>
          </cell>
          <cell r="H774">
            <v>-4000000</v>
          </cell>
          <cell r="I774">
            <v>-4000000</v>
          </cell>
          <cell r="V774">
            <v>-26455126.960000001</v>
          </cell>
          <cell r="Y774" t="str">
            <v>Porción circulante de préstamos bancarios</v>
          </cell>
        </row>
        <row r="775">
          <cell r="B775" t="str">
            <v>21010201</v>
          </cell>
          <cell r="G775">
            <v>0</v>
          </cell>
          <cell r="H775">
            <v>0</v>
          </cell>
          <cell r="I775">
            <v>0</v>
          </cell>
          <cell r="V775">
            <v>0</v>
          </cell>
        </row>
        <row r="776">
          <cell r="B776" t="str">
            <v>21010202</v>
          </cell>
          <cell r="G776">
            <v>0</v>
          </cell>
          <cell r="H776">
            <v>0</v>
          </cell>
          <cell r="I776">
            <v>0</v>
          </cell>
          <cell r="V776">
            <v>0</v>
          </cell>
          <cell r="X776" t="str">
            <v>Créditos y préstamos</v>
          </cell>
          <cell r="Y776" t="str">
            <v>Préstamos Bancarios</v>
          </cell>
        </row>
        <row r="777">
          <cell r="B777" t="str">
            <v>21010203</v>
          </cell>
          <cell r="G777">
            <v>0</v>
          </cell>
          <cell r="H777">
            <v>0</v>
          </cell>
          <cell r="I777">
            <v>0</v>
          </cell>
          <cell r="V777">
            <v>0</v>
          </cell>
        </row>
        <row r="778">
          <cell r="B778" t="str">
            <v>21010204</v>
          </cell>
          <cell r="G778">
            <v>-4000000</v>
          </cell>
          <cell r="H778">
            <v>-4000000</v>
          </cell>
          <cell r="I778">
            <v>-4000000</v>
          </cell>
          <cell r="V778">
            <v>-26455126.960000001</v>
          </cell>
          <cell r="X778" t="str">
            <v>Créditos y préstamos</v>
          </cell>
          <cell r="Y778" t="str">
            <v>Préstamos Bancarios</v>
          </cell>
        </row>
        <row r="779">
          <cell r="B779" t="str">
            <v>210103</v>
          </cell>
          <cell r="G779">
            <v>0</v>
          </cell>
          <cell r="H779">
            <v>0</v>
          </cell>
          <cell r="I779">
            <v>0</v>
          </cell>
          <cell r="V779">
            <v>0</v>
          </cell>
        </row>
        <row r="780">
          <cell r="B780" t="str">
            <v>210104</v>
          </cell>
          <cell r="G780">
            <v>0</v>
          </cell>
          <cell r="H780">
            <v>0</v>
          </cell>
          <cell r="I780">
            <v>0</v>
          </cell>
          <cell r="V780">
            <v>0</v>
          </cell>
        </row>
        <row r="781">
          <cell r="B781" t="str">
            <v>21010401</v>
          </cell>
          <cell r="G781">
            <v>0</v>
          </cell>
          <cell r="H781">
            <v>0</v>
          </cell>
          <cell r="I781">
            <v>0</v>
          </cell>
          <cell r="V781">
            <v>0</v>
          </cell>
          <cell r="X781" t="str">
            <v>Financiamiento por Operaciones de Reporto</v>
          </cell>
          <cell r="Y781" t="str">
            <v>Financiamiento por Operaciones de Reporto</v>
          </cell>
        </row>
        <row r="782">
          <cell r="B782" t="str">
            <v>210105</v>
          </cell>
          <cell r="G782">
            <v>0</v>
          </cell>
          <cell r="H782">
            <v>0</v>
          </cell>
          <cell r="I782">
            <v>-21000000</v>
          </cell>
          <cell r="V782">
            <v>0</v>
          </cell>
        </row>
        <row r="783">
          <cell r="B783" t="str">
            <v>21010501</v>
          </cell>
          <cell r="G783">
            <v>0</v>
          </cell>
          <cell r="H783">
            <v>0</v>
          </cell>
          <cell r="I783">
            <v>-21000000</v>
          </cell>
          <cell r="V783">
            <v>0</v>
          </cell>
          <cell r="X783" t="str">
            <v>Créditos y préstamos</v>
          </cell>
          <cell r="Y783" t="str">
            <v>Títulos de emisión propia</v>
          </cell>
        </row>
        <row r="784">
          <cell r="B784" t="str">
            <v>210106</v>
          </cell>
          <cell r="G784">
            <v>0</v>
          </cell>
          <cell r="H784">
            <v>-4500000</v>
          </cell>
          <cell r="I784">
            <v>-2.3283064365386963E-10</v>
          </cell>
          <cell r="V784">
            <v>-2.3283064365386963E-10</v>
          </cell>
        </row>
        <row r="785">
          <cell r="B785" t="str">
            <v>21010601</v>
          </cell>
          <cell r="G785">
            <v>0</v>
          </cell>
          <cell r="H785">
            <v>-4500000</v>
          </cell>
          <cell r="I785">
            <v>-2.3283064365386963E-10</v>
          </cell>
          <cell r="V785">
            <v>-2.3283064365386963E-10</v>
          </cell>
          <cell r="X785" t="str">
            <v>Créditos y préstamos</v>
          </cell>
          <cell r="Y785" t="str">
            <v>Líneas de crédito rotativas</v>
          </cell>
        </row>
        <row r="786">
          <cell r="B786" t="str">
            <v>2102</v>
          </cell>
          <cell r="G786">
            <v>-34368516.369999997</v>
          </cell>
          <cell r="H786">
            <v>-43244464.769999996</v>
          </cell>
          <cell r="I786">
            <v>-35714905.559999987</v>
          </cell>
          <cell r="V786">
            <v>-35604597.329999983</v>
          </cell>
        </row>
        <row r="787">
          <cell r="B787" t="str">
            <v>210201</v>
          </cell>
          <cell r="G787">
            <v>-9851420.7200000007</v>
          </cell>
          <cell r="H787">
            <v>-16429072.660000004</v>
          </cell>
          <cell r="I787">
            <v>-11700713.230000004</v>
          </cell>
          <cell r="V787">
            <v>-8972261.2900000047</v>
          </cell>
          <cell r="X787" t="str">
            <v>Cuentas por pagar a Proveedores de energía</v>
          </cell>
        </row>
        <row r="788">
          <cell r="B788" t="str">
            <v>210202</v>
          </cell>
          <cell r="G788">
            <v>-18878008.859999999</v>
          </cell>
          <cell r="H788">
            <v>-18952282.160000004</v>
          </cell>
          <cell r="I788">
            <v>-16072377.970000003</v>
          </cell>
          <cell r="V788">
            <v>-15433216.01</v>
          </cell>
          <cell r="X788" t="str">
            <v>Cuentas por pagar a Proveedores de energía</v>
          </cell>
        </row>
        <row r="789">
          <cell r="B789" t="str">
            <v>210203</v>
          </cell>
          <cell r="G789">
            <v>-627403.80000000005</v>
          </cell>
          <cell r="H789">
            <v>-1015725.8200000002</v>
          </cell>
          <cell r="I789">
            <v>-1024053.2700000001</v>
          </cell>
          <cell r="V789">
            <v>-267731.35000000003</v>
          </cell>
          <cell r="Y789" t="str">
            <v>Gastos acumulados por pagar</v>
          </cell>
        </row>
        <row r="790">
          <cell r="B790" t="str">
            <v>21020301</v>
          </cell>
          <cell r="G790">
            <v>-593557.24</v>
          </cell>
          <cell r="H790">
            <v>-980112.87</v>
          </cell>
          <cell r="I790">
            <v>-972972.7699999999</v>
          </cell>
          <cell r="V790">
            <v>-234976.63999999996</v>
          </cell>
          <cell r="X790" t="str">
            <v>Acreedores y otras cuentas por pagar</v>
          </cell>
        </row>
        <row r="791">
          <cell r="B791" t="str">
            <v>2102030101</v>
          </cell>
          <cell r="G791">
            <v>-118644.5</v>
          </cell>
          <cell r="H791">
            <v>-189928.49</v>
          </cell>
          <cell r="I791">
            <v>-171932.3</v>
          </cell>
          <cell r="V791">
            <v>-24744.240000000013</v>
          </cell>
          <cell r="Y791" t="str">
            <v>Fondos ajenos en custodia</v>
          </cell>
        </row>
        <row r="792">
          <cell r="B792" t="str">
            <v>2102030102</v>
          </cell>
          <cell r="G792">
            <v>-156500.76999999999</v>
          </cell>
          <cell r="H792">
            <v>-382963.08999999997</v>
          </cell>
          <cell r="I792">
            <v>-379766.15</v>
          </cell>
          <cell r="V792">
            <v>-73252.430000000066</v>
          </cell>
          <cell r="Y792" t="str">
            <v>Fondos ajenos en custodia</v>
          </cell>
        </row>
        <row r="793">
          <cell r="B793" t="str">
            <v>2102030103</v>
          </cell>
          <cell r="G793">
            <v>-50625.88</v>
          </cell>
          <cell r="H793">
            <v>-60907.609999999986</v>
          </cell>
          <cell r="I793">
            <v>-62840.969999999987</v>
          </cell>
          <cell r="V793">
            <v>-32021.059999999979</v>
          </cell>
          <cell r="Y793" t="str">
            <v>Fondos ajenos en custodia</v>
          </cell>
        </row>
        <row r="794">
          <cell r="B794" t="str">
            <v>2102030104</v>
          </cell>
          <cell r="G794">
            <v>-6514.89</v>
          </cell>
          <cell r="H794">
            <v>-9.0949470177292824E-13</v>
          </cell>
          <cell r="I794">
            <v>-9.0949470177292824E-13</v>
          </cell>
          <cell r="V794">
            <v>-9.0949470177292824E-13</v>
          </cell>
          <cell r="Y794" t="str">
            <v>Fondos ajenos en custodia</v>
          </cell>
        </row>
        <row r="795">
          <cell r="B795" t="str">
            <v>2102030105</v>
          </cell>
          <cell r="G795">
            <v>-18885.509999999998</v>
          </cell>
          <cell r="H795">
            <v>-51225.73</v>
          </cell>
          <cell r="I795">
            <v>-33824.550000000003</v>
          </cell>
          <cell r="V795">
            <v>-6389.3</v>
          </cell>
          <cell r="Y795" t="str">
            <v>Fondos ajenos en custodia</v>
          </cell>
        </row>
        <row r="796">
          <cell r="B796" t="str">
            <v>2102030106</v>
          </cell>
          <cell r="G796">
            <v>-10290.93</v>
          </cell>
          <cell r="H796">
            <v>-12196.430000000002</v>
          </cell>
          <cell r="I796">
            <v>-12601.610000000004</v>
          </cell>
          <cell r="V796">
            <v>-4679.1500000000033</v>
          </cell>
          <cell r="Y796" t="str">
            <v>Fondos ajenos en custodia</v>
          </cell>
        </row>
        <row r="797">
          <cell r="B797" t="str">
            <v>2102030107</v>
          </cell>
          <cell r="G797">
            <v>-44731.89</v>
          </cell>
          <cell r="H797">
            <v>-53489.799999999996</v>
          </cell>
          <cell r="I797">
            <v>-58305.67</v>
          </cell>
          <cell r="V797">
            <v>-4103.0000000000073</v>
          </cell>
          <cell r="Y797" t="str">
            <v>Fondos ajenos en custodia</v>
          </cell>
        </row>
        <row r="798">
          <cell r="B798" t="str">
            <v>2102030108</v>
          </cell>
          <cell r="G798">
            <v>-3584.26</v>
          </cell>
          <cell r="H798">
            <v>-5808.7099999999991</v>
          </cell>
          <cell r="I798">
            <v>-6963.49</v>
          </cell>
          <cell r="V798">
            <v>-4142.7599999999993</v>
          </cell>
          <cell r="Y798" t="str">
            <v>Fondos ajenos en custodia</v>
          </cell>
        </row>
        <row r="799">
          <cell r="B799" t="str">
            <v>2102030109</v>
          </cell>
          <cell r="G799">
            <v>-606.4</v>
          </cell>
          <cell r="H799">
            <v>-903.52</v>
          </cell>
          <cell r="I799">
            <v>-893.33999999999992</v>
          </cell>
          <cell r="V799">
            <v>-593.48999999999978</v>
          </cell>
          <cell r="Y799" t="str">
            <v>Fondos ajenos en custodia</v>
          </cell>
        </row>
        <row r="800">
          <cell r="B800" t="str">
            <v>2102030110</v>
          </cell>
          <cell r="G800">
            <v>-10457.42</v>
          </cell>
          <cell r="H800">
            <v>-10489.019999999999</v>
          </cell>
          <cell r="I800">
            <v>-10172.549999999997</v>
          </cell>
          <cell r="V800">
            <v>-2677.9799999999977</v>
          </cell>
          <cell r="Y800" t="str">
            <v>Fondos ajenos en custodia</v>
          </cell>
        </row>
        <row r="801">
          <cell r="B801" t="str">
            <v>2102030111</v>
          </cell>
          <cell r="G801">
            <v>-15025.04</v>
          </cell>
          <cell r="H801">
            <v>-15296.25</v>
          </cell>
          <cell r="I801">
            <v>-17676.450000000004</v>
          </cell>
          <cell r="V801">
            <v>-9549.7700000000041</v>
          </cell>
          <cell r="Y801" t="str">
            <v>Fondos ajenos en custodia</v>
          </cell>
        </row>
        <row r="802">
          <cell r="B802" t="str">
            <v>2102030112</v>
          </cell>
          <cell r="G802">
            <v>-7593.01</v>
          </cell>
          <cell r="H802">
            <v>-7368.6600000000008</v>
          </cell>
          <cell r="I802">
            <v>-13324.57</v>
          </cell>
          <cell r="V802">
            <v>-3361.6399999999994</v>
          </cell>
          <cell r="Y802" t="str">
            <v>Fondos ajenos en custodia</v>
          </cell>
        </row>
        <row r="803">
          <cell r="B803" t="str">
            <v>2102030113</v>
          </cell>
          <cell r="G803">
            <v>-14650.44</v>
          </cell>
          <cell r="H803">
            <v>-16494.800000000003</v>
          </cell>
          <cell r="I803">
            <v>-18522.510000000002</v>
          </cell>
          <cell r="V803">
            <v>-2833.0700000000029</v>
          </cell>
          <cell r="Y803" t="str">
            <v>Fondos ajenos en custodia</v>
          </cell>
        </row>
        <row r="804">
          <cell r="B804" t="str">
            <v>2102030114</v>
          </cell>
          <cell r="G804">
            <v>-38828.6</v>
          </cell>
          <cell r="H804">
            <v>-49203.010000000009</v>
          </cell>
          <cell r="I804">
            <v>-53472.160000000003</v>
          </cell>
          <cell r="V804">
            <v>-19602.89</v>
          </cell>
          <cell r="Y804" t="str">
            <v>Fondos ajenos en custodia</v>
          </cell>
        </row>
        <row r="805">
          <cell r="B805" t="str">
            <v>2102030115</v>
          </cell>
          <cell r="G805">
            <v>-10285.65</v>
          </cell>
          <cell r="H805">
            <v>-12892.64</v>
          </cell>
          <cell r="I805">
            <v>-15167.52</v>
          </cell>
          <cell r="V805">
            <v>-1756.54</v>
          </cell>
          <cell r="Y805" t="str">
            <v>Fondos ajenos en custodia</v>
          </cell>
        </row>
        <row r="806">
          <cell r="B806" t="str">
            <v>2102030116</v>
          </cell>
          <cell r="G806">
            <v>-9007.4699999999993</v>
          </cell>
          <cell r="H806">
            <v>-10939.61</v>
          </cell>
          <cell r="I806">
            <v>-10606.41</v>
          </cell>
          <cell r="V806">
            <v>-5738.0399999999991</v>
          </cell>
          <cell r="Y806" t="str">
            <v>Fondos ajenos en custodia</v>
          </cell>
        </row>
        <row r="807">
          <cell r="B807" t="str">
            <v>2102030117</v>
          </cell>
          <cell r="G807">
            <v>-18364.34</v>
          </cell>
          <cell r="H807">
            <v>-19022.450000000004</v>
          </cell>
          <cell r="I807">
            <v>-18460.130000000005</v>
          </cell>
          <cell r="V807">
            <v>-4932.6500000000051</v>
          </cell>
          <cell r="Y807" t="str">
            <v>Fondos ajenos en custodia</v>
          </cell>
        </row>
        <row r="808">
          <cell r="B808" t="str">
            <v>2102030118</v>
          </cell>
          <cell r="G808">
            <v>-7081.74</v>
          </cell>
          <cell r="H808">
            <v>-7397.6200000000008</v>
          </cell>
          <cell r="I808">
            <v>-7379.68</v>
          </cell>
          <cell r="V808">
            <v>-1941.48</v>
          </cell>
          <cell r="Y808" t="str">
            <v>Fondos ajenos en custodia</v>
          </cell>
        </row>
        <row r="809">
          <cell r="B809" t="str">
            <v>2102030119</v>
          </cell>
          <cell r="G809">
            <v>-8606.3799999999992</v>
          </cell>
          <cell r="H809">
            <v>-8347.9599999999991</v>
          </cell>
          <cell r="I809">
            <v>-9246.6699999999983</v>
          </cell>
          <cell r="V809">
            <v>-1295.2599999999977</v>
          </cell>
          <cell r="Y809" t="str">
            <v>Fondos ajenos en custodia</v>
          </cell>
        </row>
        <row r="810">
          <cell r="B810" t="str">
            <v>2102030120</v>
          </cell>
          <cell r="G810">
            <v>-7185.57</v>
          </cell>
          <cell r="H810">
            <v>-16293.8</v>
          </cell>
          <cell r="I810">
            <v>-18494.75</v>
          </cell>
          <cell r="V810">
            <v>-5272.33</v>
          </cell>
          <cell r="Y810" t="str">
            <v>Fondos ajenos en custodia</v>
          </cell>
        </row>
        <row r="811">
          <cell r="B811" t="str">
            <v>2102030121</v>
          </cell>
          <cell r="G811">
            <v>-2943.61</v>
          </cell>
          <cell r="H811">
            <v>-3068.09</v>
          </cell>
          <cell r="I811">
            <v>-3220.08</v>
          </cell>
          <cell r="V811">
            <v>-865.72999999999979</v>
          </cell>
          <cell r="Y811" t="str">
            <v>Fondos ajenos en custodia</v>
          </cell>
        </row>
        <row r="812">
          <cell r="B812" t="str">
            <v>2102030122</v>
          </cell>
          <cell r="G812">
            <v>-5385.48</v>
          </cell>
          <cell r="H812">
            <v>-5194.4299999999985</v>
          </cell>
          <cell r="I812">
            <v>-6811.2599999999984</v>
          </cell>
          <cell r="V812">
            <v>-1249.9199999999985</v>
          </cell>
          <cell r="Y812" t="str">
            <v>Fondos ajenos en custodia</v>
          </cell>
        </row>
        <row r="813">
          <cell r="B813" t="str">
            <v>2102030123</v>
          </cell>
          <cell r="G813">
            <v>-1024.6199999999999</v>
          </cell>
          <cell r="H813">
            <v>-1256.8800000000001</v>
          </cell>
          <cell r="I813">
            <v>-1186.69</v>
          </cell>
          <cell r="V813">
            <v>-276.8900000000001</v>
          </cell>
          <cell r="Y813" t="str">
            <v>Fondos ajenos en custodia</v>
          </cell>
        </row>
        <row r="814">
          <cell r="B814" t="str">
            <v>2102030124</v>
          </cell>
          <cell r="G814">
            <v>-239.51</v>
          </cell>
          <cell r="H814">
            <v>-248.07</v>
          </cell>
          <cell r="I814">
            <v>-284.91000000000003</v>
          </cell>
          <cell r="V814">
            <v>-280.31000000000006</v>
          </cell>
          <cell r="Y814" t="str">
            <v>Fondos ajenos en custodia</v>
          </cell>
        </row>
        <row r="815">
          <cell r="B815" t="str">
            <v>2102030125</v>
          </cell>
          <cell r="G815">
            <v>-8791.0300000000007</v>
          </cell>
          <cell r="H815">
            <v>-10027.490000000002</v>
          </cell>
          <cell r="I815">
            <v>-12988.610000000002</v>
          </cell>
          <cell r="V815">
            <v>-4906.7400000000016</v>
          </cell>
          <cell r="Y815" t="str">
            <v>Fondos ajenos en custodia</v>
          </cell>
        </row>
        <row r="816">
          <cell r="B816" t="str">
            <v>2102030126</v>
          </cell>
          <cell r="G816">
            <v>-1135.3900000000001</v>
          </cell>
          <cell r="H816">
            <v>-1139.56</v>
          </cell>
          <cell r="I816">
            <v>-1214.9099999999999</v>
          </cell>
          <cell r="V816">
            <v>-1159.4399999999998</v>
          </cell>
          <cell r="Y816" t="str">
            <v>Fondos ajenos en custodia</v>
          </cell>
        </row>
        <row r="817">
          <cell r="B817" t="str">
            <v>2102030127</v>
          </cell>
          <cell r="G817">
            <v>-1482.19</v>
          </cell>
          <cell r="H817">
            <v>-1288.6399999999999</v>
          </cell>
          <cell r="I817">
            <v>-1314.2600000000002</v>
          </cell>
          <cell r="V817">
            <v>-1516.0900000000001</v>
          </cell>
          <cell r="Y817" t="str">
            <v>Fondos ajenos en custodia</v>
          </cell>
        </row>
        <row r="818">
          <cell r="B818" t="str">
            <v>2102030128</v>
          </cell>
          <cell r="G818">
            <v>-6348.22</v>
          </cell>
          <cell r="H818">
            <v>-9636.8000000000011</v>
          </cell>
          <cell r="I818">
            <v>-9186.1000000000022</v>
          </cell>
          <cell r="V818">
            <v>-6012.4500000000016</v>
          </cell>
          <cell r="Y818" t="str">
            <v>Fondos ajenos en custodia</v>
          </cell>
        </row>
        <row r="819">
          <cell r="B819" t="str">
            <v>2102030129</v>
          </cell>
          <cell r="G819">
            <v>-857.32</v>
          </cell>
          <cell r="H819">
            <v>-5153.67</v>
          </cell>
          <cell r="I819">
            <v>-4232.7300000000005</v>
          </cell>
          <cell r="V819">
            <v>-3313.2900000000009</v>
          </cell>
          <cell r="Y819" t="str">
            <v>Fondos ajenos en custodia</v>
          </cell>
        </row>
        <row r="820">
          <cell r="B820" t="str">
            <v>2102030130</v>
          </cell>
          <cell r="G820">
            <v>-394.27</v>
          </cell>
          <cell r="H820">
            <v>-687.56999999999994</v>
          </cell>
          <cell r="I820">
            <v>-599.53999999999974</v>
          </cell>
          <cell r="V820">
            <v>-525.89999999999964</v>
          </cell>
          <cell r="Y820" t="str">
            <v>Fondos ajenos en custodia</v>
          </cell>
        </row>
        <row r="821">
          <cell r="B821" t="str">
            <v>2102030131</v>
          </cell>
          <cell r="G821">
            <v>-756.75</v>
          </cell>
          <cell r="H821">
            <v>-1166.56</v>
          </cell>
          <cell r="I821">
            <v>-1315.94</v>
          </cell>
          <cell r="V821">
            <v>-269.51</v>
          </cell>
          <cell r="Y821" t="str">
            <v>Fondos ajenos en custodia</v>
          </cell>
        </row>
        <row r="822">
          <cell r="B822" t="str">
            <v>2102030132</v>
          </cell>
          <cell r="G822">
            <v>-1757.68</v>
          </cell>
          <cell r="H822">
            <v>-3781.4999999999991</v>
          </cell>
          <cell r="I822">
            <v>-5842.1</v>
          </cell>
          <cell r="V822">
            <v>-3541.51</v>
          </cell>
          <cell r="Y822" t="str">
            <v>Fondos ajenos en custodia</v>
          </cell>
        </row>
        <row r="823">
          <cell r="B823" t="str">
            <v>2102030133</v>
          </cell>
          <cell r="G823">
            <v>-4025.8</v>
          </cell>
          <cell r="H823">
            <v>-5267.3100000000013</v>
          </cell>
          <cell r="I823">
            <v>-4173.5500000000011</v>
          </cell>
          <cell r="V823">
            <v>-1152.2400000000016</v>
          </cell>
          <cell r="Y823" t="str">
            <v>Fondos ajenos en custodia</v>
          </cell>
        </row>
        <row r="824">
          <cell r="B824" t="str">
            <v>2102030134</v>
          </cell>
          <cell r="G824">
            <v>-664.59</v>
          </cell>
          <cell r="H824">
            <v>-713.61000000000013</v>
          </cell>
          <cell r="I824">
            <v>-661.66</v>
          </cell>
          <cell r="V824">
            <v>-746.15000000000009</v>
          </cell>
          <cell r="Y824" t="str">
            <v>Fondos ajenos en custodia</v>
          </cell>
        </row>
        <row r="825">
          <cell r="B825" t="str">
            <v>2102030135</v>
          </cell>
          <cell r="G825">
            <v>-280.08999999999997</v>
          </cell>
          <cell r="H825">
            <v>-313.4899999999999</v>
          </cell>
          <cell r="I825">
            <v>-288.94999999999993</v>
          </cell>
          <cell r="V825">
            <v>-273.38999999999993</v>
          </cell>
          <cell r="Y825" t="str">
            <v>Fondos ajenos en custodia</v>
          </cell>
        </row>
        <row r="826">
          <cell r="B826" t="str">
            <v>21020302</v>
          </cell>
          <cell r="G826">
            <v>-33846.559999999998</v>
          </cell>
          <cell r="H826">
            <v>-35612.94999999999</v>
          </cell>
          <cell r="I826">
            <v>-51080.499999999985</v>
          </cell>
          <cell r="V826">
            <v>-32754.709999999985</v>
          </cell>
          <cell r="X826" t="str">
            <v>Acreedores y otras cuentas por pagar</v>
          </cell>
        </row>
        <row r="827">
          <cell r="B827" t="str">
            <v>2102030201</v>
          </cell>
          <cell r="G827">
            <v>-1430.8</v>
          </cell>
          <cell r="H827">
            <v>-710.5</v>
          </cell>
          <cell r="I827">
            <v>-1176</v>
          </cell>
          <cell r="V827">
            <v>-311.14999999999998</v>
          </cell>
          <cell r="Y827" t="str">
            <v>Fondos ajenos en custodia</v>
          </cell>
        </row>
        <row r="828">
          <cell r="B828" t="str">
            <v>2102030202</v>
          </cell>
          <cell r="G828">
            <v>-32415.759999999998</v>
          </cell>
          <cell r="H828">
            <v>-34902.449999999997</v>
          </cell>
          <cell r="I828">
            <v>-49904.5</v>
          </cell>
          <cell r="V828">
            <v>-32443.560000000012</v>
          </cell>
          <cell r="Y828" t="str">
            <v>Cuentas por pagar a partes relacionadas</v>
          </cell>
        </row>
        <row r="829">
          <cell r="B829" t="str">
            <v>210204</v>
          </cell>
          <cell r="G829">
            <v>-1425981.05</v>
          </cell>
          <cell r="H829">
            <v>-3057861.5</v>
          </cell>
          <cell r="I829">
            <v>-2918708.1799999988</v>
          </cell>
          <cell r="V829">
            <v>-2150376.8099999987</v>
          </cell>
          <cell r="X829" t="str">
            <v>Acreedores y otras cuentas por pagar</v>
          </cell>
        </row>
        <row r="830">
          <cell r="B830" t="str">
            <v>21020401</v>
          </cell>
          <cell r="G830">
            <v>-1350080.68</v>
          </cell>
          <cell r="H830">
            <v>-2880464.6799999988</v>
          </cell>
          <cell r="I830">
            <v>-2665470.379999998</v>
          </cell>
          <cell r="V830">
            <v>-1493488.549999998</v>
          </cell>
        </row>
        <row r="831">
          <cell r="B831" t="str">
            <v>2102040101</v>
          </cell>
          <cell r="G831">
            <v>-1350080.68</v>
          </cell>
          <cell r="H831">
            <v>-2880464.6799999988</v>
          </cell>
          <cell r="I831">
            <v>-2665470.379999998</v>
          </cell>
          <cell r="V831">
            <v>-1493488.549999998</v>
          </cell>
          <cell r="Y831" t="str">
            <v>Proveedores comerciales</v>
          </cell>
        </row>
        <row r="832">
          <cell r="B832" t="str">
            <v>2102040102</v>
          </cell>
          <cell r="G832">
            <v>0</v>
          </cell>
          <cell r="H832">
            <v>0</v>
          </cell>
          <cell r="I832">
            <v>0</v>
          </cell>
          <cell r="V832">
            <v>0</v>
          </cell>
          <cell r="Y832" t="str">
            <v>Proveedores comerciales</v>
          </cell>
        </row>
        <row r="833">
          <cell r="B833" t="str">
            <v>2102040103</v>
          </cell>
          <cell r="G833">
            <v>0</v>
          </cell>
          <cell r="H833">
            <v>0</v>
          </cell>
          <cell r="I833">
            <v>0</v>
          </cell>
          <cell r="V833">
            <v>0</v>
          </cell>
          <cell r="Y833" t="str">
            <v>Proveedores comerciales</v>
          </cell>
        </row>
        <row r="834">
          <cell r="B834" t="str">
            <v>21020402</v>
          </cell>
          <cell r="G834">
            <v>-75900.37</v>
          </cell>
          <cell r="H834">
            <v>-177396.81999999998</v>
          </cell>
          <cell r="I834">
            <v>-253237.8</v>
          </cell>
          <cell r="V834">
            <v>-656888.26</v>
          </cell>
        </row>
        <row r="835">
          <cell r="B835" t="str">
            <v>2102040201</v>
          </cell>
          <cell r="G835">
            <v>-75900.37</v>
          </cell>
          <cell r="H835">
            <v>-177396.81999999998</v>
          </cell>
          <cell r="I835">
            <v>-253237.8</v>
          </cell>
          <cell r="V835">
            <v>-656888.26</v>
          </cell>
          <cell r="Y835" t="str">
            <v>Proveedores comerciales</v>
          </cell>
        </row>
        <row r="836">
          <cell r="B836" t="str">
            <v>2102040202</v>
          </cell>
          <cell r="G836">
            <v>0</v>
          </cell>
          <cell r="H836">
            <v>0</v>
          </cell>
          <cell r="I836">
            <v>0</v>
          </cell>
          <cell r="V836">
            <v>0</v>
          </cell>
          <cell r="Y836" t="str">
            <v>Proveedores comerciales</v>
          </cell>
        </row>
        <row r="837">
          <cell r="B837" t="str">
            <v>210205</v>
          </cell>
          <cell r="G837">
            <v>-3585701.94</v>
          </cell>
          <cell r="H837">
            <v>-3789522.63</v>
          </cell>
          <cell r="I837">
            <v>-3999052.9099999997</v>
          </cell>
          <cell r="V837">
            <v>-4194081.9</v>
          </cell>
          <cell r="X837" t="str">
            <v>Acreedores y otras cuentas por pagar</v>
          </cell>
          <cell r="Y837" t="str">
            <v>Depósitos de consumidores</v>
          </cell>
        </row>
        <row r="838">
          <cell r="B838" t="str">
            <v>2102050100</v>
          </cell>
          <cell r="G838">
            <v>-3477273.44</v>
          </cell>
          <cell r="H838">
            <v>-3621274.5</v>
          </cell>
          <cell r="I838">
            <v>-3914089.78</v>
          </cell>
          <cell r="V838">
            <v>-4113913.77</v>
          </cell>
        </row>
        <row r="839">
          <cell r="B839" t="str">
            <v>2102050200</v>
          </cell>
          <cell r="G839">
            <v>-107678.97</v>
          </cell>
          <cell r="H839">
            <v>-168080</v>
          </cell>
          <cell r="I839">
            <v>-84795</v>
          </cell>
          <cell r="V839">
            <v>-80000</v>
          </cell>
        </row>
        <row r="840">
          <cell r="B840" t="str">
            <v>2102050300</v>
          </cell>
          <cell r="G840">
            <v>-581.4</v>
          </cell>
          <cell r="H840">
            <v>0</v>
          </cell>
          <cell r="I840">
            <v>0</v>
          </cell>
          <cell r="V840">
            <v>0</v>
          </cell>
        </row>
        <row r="841">
          <cell r="B841" t="str">
            <v>2102050400</v>
          </cell>
          <cell r="G841">
            <v>-168.13</v>
          </cell>
          <cell r="H841">
            <v>-168.13</v>
          </cell>
          <cell r="I841">
            <v>-168.13</v>
          </cell>
          <cell r="V841">
            <v>-168.13</v>
          </cell>
        </row>
        <row r="842">
          <cell r="B842" t="str">
            <v>210206</v>
          </cell>
          <cell r="G842">
            <v>0</v>
          </cell>
          <cell r="H842">
            <v>0</v>
          </cell>
          <cell r="I842">
            <v>0</v>
          </cell>
          <cell r="V842">
            <v>-4586929.97</v>
          </cell>
        </row>
        <row r="843">
          <cell r="B843" t="str">
            <v>21020601</v>
          </cell>
          <cell r="G843">
            <v>0</v>
          </cell>
          <cell r="H843">
            <v>0</v>
          </cell>
          <cell r="I843">
            <v>0</v>
          </cell>
          <cell r="V843">
            <v>-4586929.97</v>
          </cell>
          <cell r="X843" t="str">
            <v>Acreedores y otras cuentas por pagar</v>
          </cell>
          <cell r="Y843" t="str">
            <v>Cuentas por pagar - compensación de costos de energía</v>
          </cell>
        </row>
        <row r="844">
          <cell r="B844" t="str">
            <v>2103</v>
          </cell>
          <cell r="G844">
            <v>-660191.36</v>
          </cell>
          <cell r="H844">
            <v>-656199.26999999979</v>
          </cell>
          <cell r="I844">
            <v>-561445.36999999988</v>
          </cell>
          <cell r="V844">
            <v>-412992.30999999994</v>
          </cell>
        </row>
        <row r="845">
          <cell r="B845" t="str">
            <v>210301</v>
          </cell>
          <cell r="G845">
            <v>-660191.36</v>
          </cell>
          <cell r="H845">
            <v>-656199.26999999979</v>
          </cell>
          <cell r="I845">
            <v>-561445.36999999988</v>
          </cell>
          <cell r="V845">
            <v>-412992.30999999994</v>
          </cell>
        </row>
        <row r="846">
          <cell r="B846" t="str">
            <v>2103010100</v>
          </cell>
          <cell r="G846">
            <v>-296047.44</v>
          </cell>
          <cell r="H846">
            <v>-314760.83999999997</v>
          </cell>
          <cell r="I846">
            <v>-215244.33999999994</v>
          </cell>
          <cell r="V846">
            <v>-179001.19</v>
          </cell>
          <cell r="X846" t="str">
            <v>Acreedores y otras cuentas por pagar</v>
          </cell>
          <cell r="Y846" t="str">
            <v>Intereses por Pagar</v>
          </cell>
        </row>
        <row r="847">
          <cell r="B847" t="str">
            <v>2103010200</v>
          </cell>
          <cell r="G847">
            <v>-234691.93</v>
          </cell>
          <cell r="H847">
            <v>-198461.82</v>
          </cell>
          <cell r="I847">
            <v>-220093.27000000002</v>
          </cell>
          <cell r="V847">
            <v>-233991.12</v>
          </cell>
          <cell r="X847" t="str">
            <v>Acreedores y otras cuentas por pagar</v>
          </cell>
          <cell r="Y847" t="str">
            <v>Depósitos de consumidores</v>
          </cell>
        </row>
        <row r="848">
          <cell r="B848" t="str">
            <v>2103010300</v>
          </cell>
          <cell r="G848">
            <v>-129451.99</v>
          </cell>
          <cell r="H848">
            <v>-142976.60999999999</v>
          </cell>
          <cell r="I848">
            <v>-126107.75999999998</v>
          </cell>
          <cell r="V848">
            <v>5.8207660913467407E-11</v>
          </cell>
          <cell r="X848" t="str">
            <v>Acreedores y otras cuentas por pagar</v>
          </cell>
          <cell r="Y848" t="str">
            <v>Intereses por Pagar</v>
          </cell>
        </row>
        <row r="849">
          <cell r="B849" t="str">
            <v>2103010400</v>
          </cell>
          <cell r="I849">
            <v>0</v>
          </cell>
          <cell r="V849">
            <v>0</v>
          </cell>
          <cell r="X849" t="str">
            <v>Acreedores y otras cuentas por pagar</v>
          </cell>
          <cell r="Y849" t="str">
            <v>Intereses por Pagar</v>
          </cell>
        </row>
        <row r="850">
          <cell r="B850" t="str">
            <v>2104</v>
          </cell>
          <cell r="G850">
            <v>0</v>
          </cell>
          <cell r="H850">
            <v>0</v>
          </cell>
          <cell r="I850">
            <v>0</v>
          </cell>
          <cell r="V850">
            <v>0</v>
          </cell>
          <cell r="Y850" t="str">
            <v>Gastos acumulados por pagar</v>
          </cell>
        </row>
        <row r="851">
          <cell r="B851" t="str">
            <v>210401</v>
          </cell>
          <cell r="G851">
            <v>0</v>
          </cell>
          <cell r="H851">
            <v>0</v>
          </cell>
          <cell r="I851">
            <v>0</v>
          </cell>
          <cell r="V851">
            <v>0</v>
          </cell>
          <cell r="X851" t="str">
            <v>Acreedores y otras cuentas por pagar</v>
          </cell>
        </row>
        <row r="852">
          <cell r="B852" t="str">
            <v>210402</v>
          </cell>
          <cell r="G852">
            <v>0</v>
          </cell>
          <cell r="H852">
            <v>0</v>
          </cell>
          <cell r="I852">
            <v>0</v>
          </cell>
          <cell r="V852">
            <v>0</v>
          </cell>
        </row>
        <row r="853">
          <cell r="B853" t="str">
            <v>2105</v>
          </cell>
          <cell r="G853">
            <v>-954743.35</v>
          </cell>
          <cell r="H853">
            <v>-996761.55999999982</v>
          </cell>
          <cell r="I853">
            <v>-1041090.4399999997</v>
          </cell>
          <cell r="V853">
            <v>-1568818.2899999996</v>
          </cell>
        </row>
        <row r="854">
          <cell r="B854" t="str">
            <v>210501</v>
          </cell>
          <cell r="G854">
            <v>-33039.379999999997</v>
          </cell>
          <cell r="H854">
            <v>-34520.19999999999</v>
          </cell>
          <cell r="I854">
            <v>-35134.819999999992</v>
          </cell>
          <cell r="V854">
            <v>-35166.549999999988</v>
          </cell>
          <cell r="X854" t="str">
            <v>Pasivo por beneficios a empleados</v>
          </cell>
          <cell r="Y854" t="str">
            <v>Aportes patronales de salud y previsonales</v>
          </cell>
        </row>
        <row r="855">
          <cell r="B855" t="str">
            <v>210502</v>
          </cell>
          <cell r="G855">
            <v>-89355.91</v>
          </cell>
          <cell r="H855">
            <v>-94016.47</v>
          </cell>
          <cell r="I855">
            <v>-95343.110000000015</v>
          </cell>
          <cell r="V855">
            <v>-99196.57</v>
          </cell>
          <cell r="X855" t="str">
            <v>Pasivo por beneficios a empleados</v>
          </cell>
          <cell r="Y855" t="str">
            <v>Aportes patronales de salud y previsonales</v>
          </cell>
        </row>
        <row r="856">
          <cell r="B856" t="str">
            <v>210503</v>
          </cell>
          <cell r="G856">
            <v>0</v>
          </cell>
          <cell r="H856">
            <v>0</v>
          </cell>
          <cell r="I856">
            <v>0</v>
          </cell>
          <cell r="V856">
            <v>0</v>
          </cell>
          <cell r="X856" t="str">
            <v>Pasivo por beneficios a empleados</v>
          </cell>
          <cell r="Y856" t="str">
            <v>Prestaciones laborales por pagar</v>
          </cell>
        </row>
        <row r="857">
          <cell r="B857" t="str">
            <v>21050301</v>
          </cell>
          <cell r="G857">
            <v>0</v>
          </cell>
          <cell r="H857">
            <v>0</v>
          </cell>
          <cell r="I857">
            <v>0</v>
          </cell>
          <cell r="V857">
            <v>0</v>
          </cell>
          <cell r="Y857" t="str">
            <v>Sueldos por pagar</v>
          </cell>
        </row>
        <row r="858">
          <cell r="B858" t="str">
            <v>21050302</v>
          </cell>
          <cell r="G858">
            <v>0</v>
          </cell>
          <cell r="H858">
            <v>0</v>
          </cell>
          <cell r="I858">
            <v>0</v>
          </cell>
          <cell r="V858">
            <v>0</v>
          </cell>
          <cell r="Y858" t="str">
            <v>Sueldos por pagar</v>
          </cell>
        </row>
        <row r="859">
          <cell r="B859" t="str">
            <v>21050303</v>
          </cell>
          <cell r="G859">
            <v>0</v>
          </cell>
          <cell r="H859">
            <v>0</v>
          </cell>
          <cell r="I859">
            <v>0</v>
          </cell>
          <cell r="V859">
            <v>0</v>
          </cell>
          <cell r="Y859" t="str">
            <v>Sueldos por pagar</v>
          </cell>
        </row>
        <row r="860">
          <cell r="B860" t="str">
            <v>21050304</v>
          </cell>
          <cell r="G860">
            <v>0</v>
          </cell>
          <cell r="H860">
            <v>0</v>
          </cell>
          <cell r="I860">
            <v>0</v>
          </cell>
          <cell r="V860">
            <v>0</v>
          </cell>
          <cell r="Y860" t="str">
            <v>Sueldos por pagar</v>
          </cell>
        </row>
        <row r="861">
          <cell r="B861" t="str">
            <v>21050305</v>
          </cell>
          <cell r="G861">
            <v>0</v>
          </cell>
          <cell r="H861">
            <v>0</v>
          </cell>
          <cell r="I861">
            <v>0</v>
          </cell>
          <cell r="V861">
            <v>0</v>
          </cell>
          <cell r="Y861" t="str">
            <v>Sueldos por pagar</v>
          </cell>
        </row>
        <row r="862">
          <cell r="B862" t="str">
            <v>21050306</v>
          </cell>
          <cell r="G862">
            <v>0</v>
          </cell>
          <cell r="H862">
            <v>0</v>
          </cell>
          <cell r="I862">
            <v>0</v>
          </cell>
          <cell r="V862">
            <v>0</v>
          </cell>
          <cell r="Y862" t="str">
            <v>Sueldos por pagar</v>
          </cell>
        </row>
        <row r="863">
          <cell r="B863" t="str">
            <v>21050307</v>
          </cell>
          <cell r="G863">
            <v>0</v>
          </cell>
          <cell r="H863">
            <v>0</v>
          </cell>
          <cell r="I863">
            <v>0</v>
          </cell>
          <cell r="V863">
            <v>0</v>
          </cell>
          <cell r="Y863" t="str">
            <v>Sueldos por pagar</v>
          </cell>
        </row>
        <row r="864">
          <cell r="B864" t="str">
            <v>21050308</v>
          </cell>
          <cell r="G864">
            <v>0</v>
          </cell>
          <cell r="H864">
            <v>0</v>
          </cell>
          <cell r="I864">
            <v>0</v>
          </cell>
          <cell r="V864">
            <v>0</v>
          </cell>
          <cell r="Y864" t="str">
            <v>Sueldos por pagar</v>
          </cell>
        </row>
        <row r="865">
          <cell r="B865" t="str">
            <v>21050309</v>
          </cell>
          <cell r="G865">
            <v>0</v>
          </cell>
          <cell r="H865">
            <v>0</v>
          </cell>
          <cell r="I865">
            <v>0</v>
          </cell>
          <cell r="V865">
            <v>0</v>
          </cell>
          <cell r="Y865" t="str">
            <v>Otras cuentas por pagar</v>
          </cell>
        </row>
        <row r="866">
          <cell r="B866" t="str">
            <v>210504</v>
          </cell>
          <cell r="G866">
            <v>-831424.61</v>
          </cell>
          <cell r="H866">
            <v>-867667.98999999976</v>
          </cell>
          <cell r="I866">
            <v>-910612.50999999954</v>
          </cell>
          <cell r="V866">
            <v>-1432083.9199999995</v>
          </cell>
          <cell r="X866" t="str">
            <v>Pasivo por beneficios a empleados</v>
          </cell>
        </row>
        <row r="867">
          <cell r="B867" t="str">
            <v>21050401</v>
          </cell>
          <cell r="G867">
            <v>-331363.15000000002</v>
          </cell>
          <cell r="H867">
            <v>-347748.06000000006</v>
          </cell>
          <cell r="I867">
            <v>-353538.15</v>
          </cell>
          <cell r="V867">
            <v>-208918.2099999999</v>
          </cell>
          <cell r="Y867" t="str">
            <v>Prestaciones laborales por pagar</v>
          </cell>
        </row>
        <row r="868">
          <cell r="B868" t="str">
            <v>21050402</v>
          </cell>
          <cell r="G868">
            <v>-197532.44</v>
          </cell>
          <cell r="H868">
            <v>-201260.99999999997</v>
          </cell>
          <cell r="I868">
            <v>-221913.31000000003</v>
          </cell>
          <cell r="V868">
            <v>-321212.7</v>
          </cell>
          <cell r="Y868" t="str">
            <v>Prestaciones laborales por pagar</v>
          </cell>
        </row>
        <row r="869">
          <cell r="B869" t="str">
            <v>21050403</v>
          </cell>
          <cell r="G869">
            <v>-29699.759999999998</v>
          </cell>
          <cell r="H869">
            <v>-31180.429999999935</v>
          </cell>
          <cell r="I869">
            <v>-32650.35999999987</v>
          </cell>
          <cell r="V869">
            <v>-491287.96999999991</v>
          </cell>
          <cell r="Y869" t="str">
            <v>Prestaciones laborales por pagar</v>
          </cell>
        </row>
        <row r="870">
          <cell r="B870" t="str">
            <v>21050404</v>
          </cell>
          <cell r="G870">
            <v>0</v>
          </cell>
          <cell r="H870">
            <v>0</v>
          </cell>
          <cell r="I870">
            <v>0</v>
          </cell>
          <cell r="V870">
            <v>0</v>
          </cell>
          <cell r="Y870" t="str">
            <v>Prestaciones laborales por pagar</v>
          </cell>
        </row>
        <row r="871">
          <cell r="B871" t="str">
            <v>21050405</v>
          </cell>
          <cell r="G871">
            <v>-272829.26</v>
          </cell>
          <cell r="H871">
            <v>-287478.5</v>
          </cell>
          <cell r="I871">
            <v>-302510.69</v>
          </cell>
          <cell r="V871">
            <v>-410665.03999999992</v>
          </cell>
          <cell r="Y871" t="str">
            <v>Prestaciones laborales por pagar</v>
          </cell>
        </row>
        <row r="872">
          <cell r="B872" t="str">
            <v>210505</v>
          </cell>
          <cell r="G872">
            <v>-923.45</v>
          </cell>
          <cell r="H872">
            <v>-556.90000000000009</v>
          </cell>
          <cell r="I872">
            <v>-1.0658141036401503E-13</v>
          </cell>
          <cell r="V872">
            <v>-2371.25</v>
          </cell>
          <cell r="X872" t="str">
            <v>Acreedores y otras cuentas por pagar</v>
          </cell>
        </row>
        <row r="873">
          <cell r="B873" t="str">
            <v>21050501</v>
          </cell>
          <cell r="G873">
            <v>-923.45</v>
          </cell>
          <cell r="H873">
            <v>-556.90000000000009</v>
          </cell>
          <cell r="I873">
            <v>-1.0658141036401503E-13</v>
          </cell>
          <cell r="V873">
            <v>-2371.25</v>
          </cell>
          <cell r="Y873" t="str">
            <v>Otras cuentas por pagar</v>
          </cell>
        </row>
        <row r="874">
          <cell r="B874" t="str">
            <v>2106</v>
          </cell>
          <cell r="G874">
            <v>-460979.20000000001</v>
          </cell>
          <cell r="H874">
            <v>-478798.80999999982</v>
          </cell>
          <cell r="I874">
            <v>-98976.199999999764</v>
          </cell>
          <cell r="V874">
            <v>-93929.509999999747</v>
          </cell>
        </row>
        <row r="875">
          <cell r="B875" t="str">
            <v>210601</v>
          </cell>
          <cell r="G875">
            <v>-460979.20000000001</v>
          </cell>
          <cell r="H875">
            <v>-478798.80999999982</v>
          </cell>
          <cell r="I875">
            <v>-98976.199999999764</v>
          </cell>
          <cell r="V875">
            <v>-93929.509999999747</v>
          </cell>
          <cell r="Y875" t="str">
            <v>Gastos acumulados por pagar</v>
          </cell>
        </row>
        <row r="876">
          <cell r="B876" t="str">
            <v>21060101</v>
          </cell>
          <cell r="G876">
            <v>-12132.83</v>
          </cell>
          <cell r="H876">
            <v>-14292.13</v>
          </cell>
          <cell r="I876">
            <v>-10313.92</v>
          </cell>
          <cell r="V876">
            <v>-4290.3399999999992</v>
          </cell>
          <cell r="X876" t="str">
            <v>Acreedores y otras cuentas por pagar</v>
          </cell>
          <cell r="Y876" t="str">
            <v>Otras cuentas por pagar</v>
          </cell>
        </row>
        <row r="877">
          <cell r="B877" t="str">
            <v>21060102</v>
          </cell>
          <cell r="G877">
            <v>-448846.37</v>
          </cell>
          <cell r="H877">
            <v>-464506.68000000017</v>
          </cell>
          <cell r="I877">
            <v>-88662.280000000217</v>
          </cell>
          <cell r="V877">
            <v>-89639.170000000187</v>
          </cell>
          <cell r="X877" t="str">
            <v>Acreedores y otras cuentas por pagar</v>
          </cell>
          <cell r="Y877" t="str">
            <v>Acreedores varios</v>
          </cell>
        </row>
        <row r="878">
          <cell r="B878" t="str">
            <v>2107</v>
          </cell>
          <cell r="G878">
            <v>-2846974.53</v>
          </cell>
          <cell r="H878">
            <v>-1954685.3499999996</v>
          </cell>
          <cell r="I878">
            <v>-1849029.9299999995</v>
          </cell>
          <cell r="V878">
            <v>-1568663.5799999996</v>
          </cell>
        </row>
        <row r="879">
          <cell r="B879" t="str">
            <v>210701</v>
          </cell>
          <cell r="G879">
            <v>-2846974.53</v>
          </cell>
          <cell r="H879">
            <v>-1954685.3499999996</v>
          </cell>
          <cell r="I879">
            <v>-1849029.9299999995</v>
          </cell>
          <cell r="V879">
            <v>-1568663.5799999996</v>
          </cell>
          <cell r="Y879" t="str">
            <v>Gastos acumulados por pagar</v>
          </cell>
        </row>
        <row r="880">
          <cell r="B880" t="str">
            <v>21070101</v>
          </cell>
          <cell r="G880">
            <v>-1913950.32</v>
          </cell>
          <cell r="H880">
            <v>-1133815.7400000005</v>
          </cell>
          <cell r="I880">
            <v>-1012515.9500000007</v>
          </cell>
          <cell r="V880">
            <v>-545317.31000000041</v>
          </cell>
          <cell r="X880" t="str">
            <v>Acreedores y otras cuentas por pagar</v>
          </cell>
          <cell r="Y880" t="str">
            <v>Otras cuentas por pagar</v>
          </cell>
        </row>
        <row r="881">
          <cell r="B881" t="str">
            <v>21070102</v>
          </cell>
          <cell r="G881">
            <v>-17615.990000000002</v>
          </cell>
          <cell r="H881">
            <v>-20140.919999999998</v>
          </cell>
          <cell r="I881">
            <v>-17589</v>
          </cell>
          <cell r="V881">
            <v>-33671.130000000005</v>
          </cell>
          <cell r="X881" t="str">
            <v>Acreedores y otras cuentas por pagar</v>
          </cell>
          <cell r="Y881" t="str">
            <v>Otras cuentas por pagar</v>
          </cell>
        </row>
        <row r="882">
          <cell r="B882" t="str">
            <v>21070103</v>
          </cell>
          <cell r="G882">
            <v>0</v>
          </cell>
          <cell r="H882">
            <v>0</v>
          </cell>
          <cell r="I882">
            <v>-103.53</v>
          </cell>
          <cell r="V882">
            <v>0</v>
          </cell>
          <cell r="X882" t="str">
            <v>Acreedores y otras cuentas por pagar</v>
          </cell>
          <cell r="Y882" t="str">
            <v>Otras cuentas por pagar</v>
          </cell>
        </row>
        <row r="883">
          <cell r="B883" t="str">
            <v>21070104</v>
          </cell>
          <cell r="G883">
            <v>0</v>
          </cell>
          <cell r="H883">
            <v>0</v>
          </cell>
          <cell r="I883">
            <v>0</v>
          </cell>
          <cell r="V883">
            <v>0</v>
          </cell>
          <cell r="X883" t="str">
            <v>Acreedores y otras cuentas por pagar</v>
          </cell>
          <cell r="Y883" t="str">
            <v>Otras cuentas por pagar</v>
          </cell>
        </row>
        <row r="884">
          <cell r="B884" t="str">
            <v>21070105</v>
          </cell>
          <cell r="G884">
            <v>-229687.4</v>
          </cell>
          <cell r="H884">
            <v>-170505.17999999996</v>
          </cell>
          <cell r="I884">
            <v>-270554.01</v>
          </cell>
          <cell r="V884">
            <v>-408751.25000000006</v>
          </cell>
          <cell r="X884" t="str">
            <v>Provisiones</v>
          </cell>
          <cell r="Y884" t="str">
            <v>Provisiones comerciales</v>
          </cell>
        </row>
        <row r="885">
          <cell r="B885" t="str">
            <v>21070106</v>
          </cell>
          <cell r="G885">
            <v>-239822.5</v>
          </cell>
          <cell r="H885">
            <v>-107857.70000000007</v>
          </cell>
          <cell r="I885">
            <v>-112851.51000000007</v>
          </cell>
          <cell r="V885">
            <v>-92027.290000000052</v>
          </cell>
          <cell r="X885" t="str">
            <v>Provisiones</v>
          </cell>
          <cell r="Y885" t="str">
            <v>Provisiones comerciales</v>
          </cell>
        </row>
        <row r="886">
          <cell r="B886" t="str">
            <v>21070107</v>
          </cell>
          <cell r="G886">
            <v>0</v>
          </cell>
          <cell r="H886">
            <v>0</v>
          </cell>
          <cell r="I886">
            <v>0</v>
          </cell>
          <cell r="V886">
            <v>0</v>
          </cell>
          <cell r="X886" t="str">
            <v>Acreedores y otras cuentas por pagar</v>
          </cell>
          <cell r="Y886" t="str">
            <v>Otras cuentas por pagar</v>
          </cell>
        </row>
        <row r="887">
          <cell r="B887" t="str">
            <v>21070108</v>
          </cell>
          <cell r="G887">
            <v>0</v>
          </cell>
          <cell r="H887">
            <v>0</v>
          </cell>
          <cell r="I887">
            <v>-5001.5700000000006</v>
          </cell>
          <cell r="V887">
            <v>-40084.06</v>
          </cell>
          <cell r="X887" t="str">
            <v>Provisiones</v>
          </cell>
          <cell r="Y887" t="str">
            <v>Provisiones comerciales</v>
          </cell>
        </row>
        <row r="888">
          <cell r="B888" t="str">
            <v>21070109</v>
          </cell>
          <cell r="G888">
            <v>0</v>
          </cell>
          <cell r="H888">
            <v>0</v>
          </cell>
          <cell r="I888">
            <v>0</v>
          </cell>
          <cell r="V888">
            <v>0</v>
          </cell>
          <cell r="X888" t="str">
            <v>Acreedores y otras cuentas por pagar</v>
          </cell>
          <cell r="Y888" t="str">
            <v>Proveedores comerciales</v>
          </cell>
        </row>
        <row r="889">
          <cell r="B889" t="str">
            <v>21070110</v>
          </cell>
          <cell r="G889">
            <v>0</v>
          </cell>
          <cell r="H889">
            <v>0</v>
          </cell>
          <cell r="I889">
            <v>0</v>
          </cell>
          <cell r="V889">
            <v>0</v>
          </cell>
          <cell r="X889" t="str">
            <v>Provisiones</v>
          </cell>
          <cell r="Y889" t="str">
            <v>Provisiones por contingencias</v>
          </cell>
        </row>
        <row r="890">
          <cell r="B890" t="str">
            <v>21070111</v>
          </cell>
          <cell r="G890">
            <v>-324259.93</v>
          </cell>
          <cell r="H890">
            <v>-313572.83</v>
          </cell>
          <cell r="I890">
            <v>-159592.57000000004</v>
          </cell>
          <cell r="V890">
            <v>-190716.98000000007</v>
          </cell>
          <cell r="X890" t="str">
            <v>Provisiones</v>
          </cell>
          <cell r="Y890" t="str">
            <v>Provisiones comerciales</v>
          </cell>
        </row>
        <row r="891">
          <cell r="B891" t="str">
            <v>21070112</v>
          </cell>
          <cell r="G891">
            <v>-114770.43</v>
          </cell>
          <cell r="H891">
            <v>-82524.459999999992</v>
          </cell>
          <cell r="I891">
            <v>-82524.459999999992</v>
          </cell>
          <cell r="V891">
            <v>-55758.329999999987</v>
          </cell>
          <cell r="X891" t="str">
            <v>Provisiones</v>
          </cell>
          <cell r="Y891" t="str">
            <v>Provisiones legales</v>
          </cell>
        </row>
        <row r="892">
          <cell r="B892" t="str">
            <v>21070113</v>
          </cell>
          <cell r="G892">
            <v>0</v>
          </cell>
          <cell r="H892">
            <v>0</v>
          </cell>
          <cell r="I892">
            <v>-184399.00999999998</v>
          </cell>
          <cell r="V892">
            <v>-200092.47999999998</v>
          </cell>
          <cell r="X892" t="str">
            <v>Acreedores y otras cuentas por pagar</v>
          </cell>
          <cell r="Y892" t="str">
            <v>Otras cuentas por pagar</v>
          </cell>
        </row>
        <row r="893">
          <cell r="B893" t="str">
            <v>21070114</v>
          </cell>
          <cell r="G893">
            <v>-6867.96</v>
          </cell>
          <cell r="H893">
            <v>-126268.52</v>
          </cell>
          <cell r="I893">
            <v>-3898.3200000000074</v>
          </cell>
          <cell r="V893">
            <v>-2244.7500000000073</v>
          </cell>
          <cell r="X893" t="str">
            <v>Acreedores y otras cuentas por pagar</v>
          </cell>
          <cell r="Y893" t="str">
            <v>Otras cuentas por pagar</v>
          </cell>
        </row>
        <row r="894">
          <cell r="B894" t="str">
            <v>21070115</v>
          </cell>
          <cell r="G894">
            <v>0</v>
          </cell>
          <cell r="H894">
            <v>0</v>
          </cell>
          <cell r="I894">
            <v>0</v>
          </cell>
          <cell r="V894">
            <v>0</v>
          </cell>
          <cell r="X894" t="str">
            <v>Acreedores y otras cuentas por pagar</v>
          </cell>
          <cell r="Y894" t="str">
            <v>Otras cuentas por pagar</v>
          </cell>
        </row>
        <row r="895">
          <cell r="B895" t="str">
            <v>2108</v>
          </cell>
          <cell r="G895">
            <v>0</v>
          </cell>
          <cell r="H895">
            <v>0</v>
          </cell>
          <cell r="I895">
            <v>-738486.65000000026</v>
          </cell>
          <cell r="V895">
            <v>-776315.57000000018</v>
          </cell>
          <cell r="X895" t="str">
            <v>Pasivos por arrendamientos.</v>
          </cell>
        </row>
        <row r="896">
          <cell r="B896" t="str">
            <v>210801</v>
          </cell>
          <cell r="G896">
            <v>0</v>
          </cell>
          <cell r="H896">
            <v>0</v>
          </cell>
          <cell r="I896">
            <v>-738486.65000000026</v>
          </cell>
          <cell r="V896">
            <v>-776315.57000000018</v>
          </cell>
        </row>
        <row r="897">
          <cell r="B897" t="str">
            <v>21080101</v>
          </cell>
          <cell r="G897">
            <v>0</v>
          </cell>
          <cell r="I897">
            <v>-195548.52999999997</v>
          </cell>
          <cell r="V897">
            <v>-206584.39999999997</v>
          </cell>
        </row>
        <row r="898">
          <cell r="B898" t="str">
            <v>21080102</v>
          </cell>
          <cell r="G898">
            <v>0</v>
          </cell>
          <cell r="I898">
            <v>-144975.53000000003</v>
          </cell>
          <cell r="V898">
            <v>-151890.86000000004</v>
          </cell>
        </row>
        <row r="899">
          <cell r="B899" t="str">
            <v>21080103</v>
          </cell>
          <cell r="G899">
            <v>0</v>
          </cell>
          <cell r="I899">
            <v>-12064.529999999997</v>
          </cell>
          <cell r="V899">
            <v>-12615.939999999999</v>
          </cell>
        </row>
        <row r="900">
          <cell r="B900" t="str">
            <v>21080104</v>
          </cell>
          <cell r="G900">
            <v>0</v>
          </cell>
          <cell r="I900">
            <v>-342556.92000000004</v>
          </cell>
          <cell r="V900">
            <v>-359815.86000000004</v>
          </cell>
        </row>
        <row r="901">
          <cell r="B901" t="str">
            <v>21080105</v>
          </cell>
          <cell r="G901">
            <v>0</v>
          </cell>
          <cell r="I901">
            <v>-43341.139999999992</v>
          </cell>
          <cell r="V901">
            <v>-45408.509999999987</v>
          </cell>
        </row>
        <row r="902">
          <cell r="B902" t="str">
            <v>2109</v>
          </cell>
          <cell r="G902">
            <v>-450991.29</v>
          </cell>
          <cell r="H902">
            <v>-483422.37000000011</v>
          </cell>
          <cell r="I902">
            <v>-493638.2300000001</v>
          </cell>
          <cell r="V902">
            <v>-1115905.9300000002</v>
          </cell>
        </row>
        <row r="903">
          <cell r="B903" t="str">
            <v>210901</v>
          </cell>
          <cell r="G903">
            <v>0</v>
          </cell>
          <cell r="H903">
            <v>0</v>
          </cell>
          <cell r="I903">
            <v>0</v>
          </cell>
          <cell r="V903">
            <v>0</v>
          </cell>
          <cell r="X903" t="str">
            <v>Acreedores y otras cuentas por pagar</v>
          </cell>
          <cell r="Y903" t="str">
            <v>Retenciones legales</v>
          </cell>
        </row>
        <row r="904">
          <cell r="B904" t="str">
            <v>210902</v>
          </cell>
          <cell r="G904">
            <v>0</v>
          </cell>
          <cell r="H904">
            <v>0</v>
          </cell>
          <cell r="I904">
            <v>0</v>
          </cell>
          <cell r="V904">
            <v>-226.92</v>
          </cell>
          <cell r="X904" t="str">
            <v>Acreedores y otras cuentas por pagar</v>
          </cell>
          <cell r="Y904" t="str">
            <v>Retenciones legales</v>
          </cell>
        </row>
        <row r="905">
          <cell r="B905" t="str">
            <v>210903</v>
          </cell>
          <cell r="G905">
            <v>-243309.74</v>
          </cell>
          <cell r="H905">
            <v>-267639.10999999987</v>
          </cell>
          <cell r="I905">
            <v>-264015.03999999986</v>
          </cell>
          <cell r="V905">
            <v>-800650.1599999998</v>
          </cell>
        </row>
        <row r="906">
          <cell r="B906" t="str">
            <v>21090301</v>
          </cell>
          <cell r="G906">
            <v>-197284.86</v>
          </cell>
          <cell r="H906">
            <v>-203117.13999999998</v>
          </cell>
          <cell r="I906">
            <v>-215528.41999999998</v>
          </cell>
          <cell r="V906">
            <v>-119850.04999999997</v>
          </cell>
          <cell r="X906" t="str">
            <v>Impuestos contribuciones y tasas por pagar</v>
          </cell>
          <cell r="Y906" t="str">
            <v>Retenciones legales</v>
          </cell>
        </row>
        <row r="907">
          <cell r="B907" t="str">
            <v>21090302</v>
          </cell>
          <cell r="G907">
            <v>-46024.88</v>
          </cell>
          <cell r="H907">
            <v>-64521.970000000016</v>
          </cell>
          <cell r="I907">
            <v>-48486.620000000032</v>
          </cell>
          <cell r="V907">
            <v>-18629.410000000025</v>
          </cell>
          <cell r="X907" t="str">
            <v>Impuestos contribuciones y tasas por pagar</v>
          </cell>
          <cell r="Y907" t="str">
            <v>Retenciones legales</v>
          </cell>
        </row>
        <row r="908">
          <cell r="B908" t="str">
            <v>21090303</v>
          </cell>
          <cell r="G908">
            <v>0</v>
          </cell>
          <cell r="H908">
            <v>0</v>
          </cell>
          <cell r="I908">
            <v>4.3655745685100555E-11</v>
          </cell>
          <cell r="V908">
            <v>-662170.69999999995</v>
          </cell>
          <cell r="X908" t="str">
            <v>Impuestos contribuciones y tasas por pagar</v>
          </cell>
          <cell r="Y908" t="str">
            <v>Retenciones legales</v>
          </cell>
        </row>
        <row r="909">
          <cell r="B909" t="str">
            <v>210904</v>
          </cell>
          <cell r="G909">
            <v>0</v>
          </cell>
          <cell r="H909">
            <v>0</v>
          </cell>
          <cell r="I909">
            <v>0</v>
          </cell>
          <cell r="V909">
            <v>0</v>
          </cell>
          <cell r="X909" t="str">
            <v>Impuestos contribuciones y tasas por pagar</v>
          </cell>
          <cell r="Y909" t="str">
            <v>Retenciones legales</v>
          </cell>
        </row>
        <row r="910">
          <cell r="B910" t="str">
            <v>210905</v>
          </cell>
          <cell r="G910">
            <v>-207681.55</v>
          </cell>
          <cell r="H910">
            <v>-215783.26000000004</v>
          </cell>
          <cell r="I910">
            <v>-229623.19000000003</v>
          </cell>
          <cell r="V910">
            <v>-315028.85000000009</v>
          </cell>
        </row>
        <row r="911">
          <cell r="B911" t="str">
            <v>21090501</v>
          </cell>
          <cell r="G911">
            <v>-194878.04</v>
          </cell>
          <cell r="H911">
            <v>-205341.78999999992</v>
          </cell>
          <cell r="I911">
            <v>-216079.05999999991</v>
          </cell>
          <cell r="V911">
            <v>-291957.53999999998</v>
          </cell>
          <cell r="X911" t="str">
            <v>Pasivo por beneficios a empleados</v>
          </cell>
          <cell r="Y911" t="str">
            <v>Prestaciones laborales por pagar</v>
          </cell>
        </row>
        <row r="912">
          <cell r="B912" t="str">
            <v>21090502</v>
          </cell>
          <cell r="G912">
            <v>0</v>
          </cell>
          <cell r="H912">
            <v>0</v>
          </cell>
          <cell r="I912">
            <v>0</v>
          </cell>
          <cell r="V912">
            <v>0</v>
          </cell>
          <cell r="X912" t="str">
            <v>Impuestos contribuciones y tasas por pagar</v>
          </cell>
          <cell r="Y912" t="str">
            <v>Retenciones legales</v>
          </cell>
        </row>
        <row r="913">
          <cell r="B913" t="str">
            <v>21090503</v>
          </cell>
          <cell r="G913">
            <v>-12803.51</v>
          </cell>
          <cell r="H913">
            <v>-10441.470000000003</v>
          </cell>
          <cell r="I913">
            <v>-13544.130000000001</v>
          </cell>
          <cell r="V913">
            <v>-23071.310000000009</v>
          </cell>
          <cell r="X913" t="str">
            <v>Impuestos contribuciones y tasas por pagar</v>
          </cell>
          <cell r="Y913" t="str">
            <v>Retenciones legales</v>
          </cell>
        </row>
        <row r="914">
          <cell r="B914" t="str">
            <v>21090504</v>
          </cell>
          <cell r="G914">
            <v>0</v>
          </cell>
          <cell r="H914">
            <v>0</v>
          </cell>
          <cell r="I914">
            <v>0</v>
          </cell>
          <cell r="V914">
            <v>0</v>
          </cell>
          <cell r="X914" t="str">
            <v>Acreedores y otras cuentas por pagar</v>
          </cell>
          <cell r="Y914" t="str">
            <v>Otras cuentas por pagar</v>
          </cell>
        </row>
        <row r="915">
          <cell r="B915" t="str">
            <v>21090505</v>
          </cell>
          <cell r="G915">
            <v>0</v>
          </cell>
          <cell r="H915">
            <v>0</v>
          </cell>
          <cell r="I915">
            <v>0</v>
          </cell>
          <cell r="V915">
            <v>0</v>
          </cell>
          <cell r="X915" t="str">
            <v>Acreedores y otras cuentas por pagar</v>
          </cell>
          <cell r="Y915" t="str">
            <v>Retenciones legales</v>
          </cell>
        </row>
        <row r="916">
          <cell r="B916" t="str">
            <v>2110</v>
          </cell>
          <cell r="G916">
            <v>-1166295.93</v>
          </cell>
          <cell r="H916">
            <v>-1426425.74</v>
          </cell>
          <cell r="I916">
            <v>-5302891.4999999991</v>
          </cell>
          <cell r="V916">
            <v>-8789484.1799999978</v>
          </cell>
        </row>
        <row r="917">
          <cell r="B917" t="str">
            <v>211001</v>
          </cell>
          <cell r="G917">
            <v>-391525.21</v>
          </cell>
          <cell r="H917">
            <v>-458326.02</v>
          </cell>
          <cell r="I917">
            <v>-3132667.9199999995</v>
          </cell>
          <cell r="V917">
            <v>-6197677.8699999992</v>
          </cell>
          <cell r="Y917" t="str">
            <v>Impuesto sobre la renta por pagar</v>
          </cell>
        </row>
        <row r="918">
          <cell r="B918" t="str">
            <v>21100101</v>
          </cell>
          <cell r="G918">
            <v>0</v>
          </cell>
          <cell r="H918">
            <v>0</v>
          </cell>
          <cell r="I918">
            <v>-2700932.1099999994</v>
          </cell>
          <cell r="V918">
            <v>-6197677.8699999992</v>
          </cell>
          <cell r="X918" t="str">
            <v>Impuesto sobre la renta por pagar</v>
          </cell>
        </row>
        <row r="919">
          <cell r="B919" t="str">
            <v>21100102</v>
          </cell>
          <cell r="G919">
            <v>-391525.21</v>
          </cell>
          <cell r="H919">
            <v>-458326.02</v>
          </cell>
          <cell r="I919">
            <v>-431735.81</v>
          </cell>
          <cell r="V919">
            <v>0</v>
          </cell>
          <cell r="X919" t="str">
            <v>Impuestos contribuciones y tasas por pagar</v>
          </cell>
          <cell r="Y919" t="str">
            <v>Impuestos por pagar</v>
          </cell>
        </row>
        <row r="920">
          <cell r="B920" t="str">
            <v>211002</v>
          </cell>
          <cell r="G920">
            <v>-37300.29</v>
          </cell>
          <cell r="H920">
            <v>-27937.37000000001</v>
          </cell>
          <cell r="I920">
            <v>-423273.57999999996</v>
          </cell>
          <cell r="V920">
            <v>-65600.050000000017</v>
          </cell>
          <cell r="X920" t="str">
            <v>Impuestos contribuciones y tasas por pagar</v>
          </cell>
          <cell r="Y920" t="str">
            <v>Impuestos por pagar</v>
          </cell>
        </row>
        <row r="921">
          <cell r="B921" t="str">
            <v>21100201</v>
          </cell>
          <cell r="G921">
            <v>0</v>
          </cell>
          <cell r="H921">
            <v>0</v>
          </cell>
          <cell r="I921">
            <v>-393214.46000000008</v>
          </cell>
          <cell r="V921">
            <v>-40812.550000000047</v>
          </cell>
          <cell r="Y921" t="str">
            <v>Iva por pagar</v>
          </cell>
        </row>
        <row r="922">
          <cell r="B922" t="str">
            <v>21100202</v>
          </cell>
          <cell r="G922">
            <v>-37300.29</v>
          </cell>
          <cell r="H922">
            <v>-27937.370000000006</v>
          </cell>
          <cell r="I922">
            <v>-30059.120000000006</v>
          </cell>
          <cell r="V922">
            <v>-24787.500000000004</v>
          </cell>
        </row>
        <row r="923">
          <cell r="B923" t="str">
            <v>211003</v>
          </cell>
          <cell r="G923">
            <v>-378690.38</v>
          </cell>
          <cell r="H923">
            <v>-824505.43000000017</v>
          </cell>
          <cell r="I923">
            <v>-767716.27000000037</v>
          </cell>
          <cell r="V923">
            <v>-1907124.8000000003</v>
          </cell>
          <cell r="X923" t="str">
            <v>Impuestos contribuciones y tasas por pagar</v>
          </cell>
        </row>
        <row r="924">
          <cell r="B924" t="str">
            <v>21100301</v>
          </cell>
          <cell r="G924">
            <v>-25883.83</v>
          </cell>
          <cell r="H924">
            <v>-18422.399999999998</v>
          </cell>
          <cell r="I924">
            <v>-20016.700000000008</v>
          </cell>
          <cell r="V924">
            <v>-228334.15000000002</v>
          </cell>
          <cell r="Y924" t="str">
            <v>Tasas municipales por pagar</v>
          </cell>
        </row>
        <row r="925">
          <cell r="B925" t="str">
            <v>21100302</v>
          </cell>
          <cell r="G925">
            <v>-352663.3</v>
          </cell>
          <cell r="H925">
            <v>-805810.77000000014</v>
          </cell>
          <cell r="I925">
            <v>-721959.03000000026</v>
          </cell>
          <cell r="V925">
            <v>-1642235.9100000004</v>
          </cell>
          <cell r="Y925" t="str">
            <v>Tasas municipales por pagar</v>
          </cell>
        </row>
        <row r="926">
          <cell r="B926" t="str">
            <v>21100303</v>
          </cell>
          <cell r="G926">
            <v>-143.25</v>
          </cell>
          <cell r="H926">
            <v>-272.26000000000022</v>
          </cell>
          <cell r="I926">
            <v>-285.93999999999937</v>
          </cell>
          <cell r="V926">
            <v>-4929.2399999999989</v>
          </cell>
          <cell r="Y926" t="str">
            <v>Tasas municipales por pagar</v>
          </cell>
        </row>
        <row r="927">
          <cell r="B927" t="str">
            <v>21100304</v>
          </cell>
          <cell r="I927">
            <v>-25454.6</v>
          </cell>
          <cell r="V927">
            <v>-31625.5</v>
          </cell>
          <cell r="Y927" t="str">
            <v>Tasas municipales por pagar</v>
          </cell>
        </row>
        <row r="928">
          <cell r="B928" t="str">
            <v>211009</v>
          </cell>
          <cell r="G928">
            <v>-358780.05</v>
          </cell>
          <cell r="H928">
            <v>-115656.92</v>
          </cell>
          <cell r="I928">
            <v>-979233.73</v>
          </cell>
          <cell r="V928">
            <v>-619081.45999999973</v>
          </cell>
        </row>
        <row r="929">
          <cell r="B929" t="str">
            <v>21100901</v>
          </cell>
          <cell r="G929">
            <v>-358780.05</v>
          </cell>
          <cell r="H929">
            <v>-115656.92</v>
          </cell>
          <cell r="I929">
            <v>-979233.73</v>
          </cell>
          <cell r="V929">
            <v>-619081.45999999973</v>
          </cell>
          <cell r="X929" t="str">
            <v>Impuestos contribuciones y tasas por pagar</v>
          </cell>
          <cell r="Y929" t="str">
            <v>Contribución especial para el plan de seguridad ciudadana</v>
          </cell>
        </row>
        <row r="930">
          <cell r="B930" t="str">
            <v>2111</v>
          </cell>
          <cell r="G930">
            <v>0</v>
          </cell>
          <cell r="H930">
            <v>0</v>
          </cell>
          <cell r="I930">
            <v>0</v>
          </cell>
          <cell r="V930">
            <v>0</v>
          </cell>
        </row>
        <row r="931">
          <cell r="B931" t="str">
            <v>2111010000</v>
          </cell>
          <cell r="G931">
            <v>0</v>
          </cell>
          <cell r="H931">
            <v>0</v>
          </cell>
          <cell r="I931">
            <v>0</v>
          </cell>
          <cell r="V931">
            <v>0</v>
          </cell>
          <cell r="X931" t="str">
            <v>Acreedores y otras cuentas por pagar</v>
          </cell>
          <cell r="Y931" t="str">
            <v>Otras cuentas por pagar</v>
          </cell>
        </row>
        <row r="932">
          <cell r="B932" t="str">
            <v>2112</v>
          </cell>
          <cell r="G932">
            <v>-293993.07</v>
          </cell>
          <cell r="H932">
            <v>-297594.2300000001</v>
          </cell>
          <cell r="I932">
            <v>-330620.16000000102</v>
          </cell>
          <cell r="V932">
            <v>-334653.52000000142</v>
          </cell>
          <cell r="X932" t="str">
            <v>Acreedores y otras cuentas por pagar</v>
          </cell>
          <cell r="Y932" t="str">
            <v>Dividendos por pagar accionistas</v>
          </cell>
        </row>
        <row r="933">
          <cell r="B933" t="str">
            <v>211201</v>
          </cell>
          <cell r="G933">
            <v>-250470.66</v>
          </cell>
          <cell r="H933">
            <v>-258480.95999999996</v>
          </cell>
          <cell r="I933">
            <v>-291506.89000000147</v>
          </cell>
          <cell r="V933">
            <v>-305818.03000000119</v>
          </cell>
          <cell r="Y933" t="str">
            <v>Dividendos por Pagar</v>
          </cell>
        </row>
        <row r="934">
          <cell r="B934" t="str">
            <v>211202</v>
          </cell>
          <cell r="G934">
            <v>-43522.41</v>
          </cell>
          <cell r="H934">
            <v>-39113.270000000004</v>
          </cell>
          <cell r="I934">
            <v>-39113.270000000004</v>
          </cell>
          <cell r="V934">
            <v>-28835.49</v>
          </cell>
          <cell r="Y934" t="str">
            <v>Cuentas por pagar accionistas</v>
          </cell>
        </row>
        <row r="935">
          <cell r="B935" t="str">
            <v>2113</v>
          </cell>
          <cell r="G935">
            <v>-410285.87</v>
          </cell>
          <cell r="H935">
            <v>-395829.57000000007</v>
          </cell>
          <cell r="I935">
            <v>-257223.57</v>
          </cell>
          <cell r="V935">
            <v>-245505.57000000009</v>
          </cell>
          <cell r="Y935" t="str">
            <v>Cuentas por pagar a partes relacionadas</v>
          </cell>
        </row>
        <row r="936">
          <cell r="B936" t="str">
            <v>211301</v>
          </cell>
          <cell r="G936">
            <v>-8</v>
          </cell>
          <cell r="H936">
            <v>0</v>
          </cell>
          <cell r="I936">
            <v>0</v>
          </cell>
          <cell r="V936">
            <v>0</v>
          </cell>
          <cell r="X936" t="str">
            <v>Acreedores y otras cuentas por pagar</v>
          </cell>
        </row>
        <row r="937">
          <cell r="B937" t="str">
            <v>211302</v>
          </cell>
          <cell r="G937">
            <v>0</v>
          </cell>
          <cell r="H937">
            <v>0</v>
          </cell>
          <cell r="I937">
            <v>0</v>
          </cell>
          <cell r="V937">
            <v>0</v>
          </cell>
        </row>
        <row r="938">
          <cell r="B938" t="str">
            <v>211303</v>
          </cell>
          <cell r="G938">
            <v>0</v>
          </cell>
          <cell r="H938">
            <v>0</v>
          </cell>
          <cell r="I938">
            <v>0</v>
          </cell>
          <cell r="V938">
            <v>0</v>
          </cell>
        </row>
        <row r="939">
          <cell r="B939" t="str">
            <v>211304</v>
          </cell>
          <cell r="G939">
            <v>-410277.87</v>
          </cell>
          <cell r="H939">
            <v>-395829.57000000007</v>
          </cell>
          <cell r="I939">
            <v>-257223.57</v>
          </cell>
          <cell r="V939">
            <v>-245505.57000000009</v>
          </cell>
        </row>
        <row r="940">
          <cell r="B940" t="str">
            <v>21130401</v>
          </cell>
          <cell r="G940">
            <v>-410277.87</v>
          </cell>
          <cell r="H940">
            <v>-395829.57000000007</v>
          </cell>
          <cell r="I940">
            <v>-257223.57</v>
          </cell>
          <cell r="V940">
            <v>-245505.57000000009</v>
          </cell>
          <cell r="X940" t="str">
            <v>Acreedores y otras cuentas por pagar</v>
          </cell>
          <cell r="Y940" t="str">
            <v>Cuentas pagar a partes relacionadas</v>
          </cell>
        </row>
        <row r="941">
          <cell r="B941" t="str">
            <v>211305</v>
          </cell>
          <cell r="G941">
            <v>0</v>
          </cell>
          <cell r="H941">
            <v>0</v>
          </cell>
          <cell r="I941">
            <v>0</v>
          </cell>
          <cell r="V941">
            <v>0</v>
          </cell>
        </row>
        <row r="942">
          <cell r="B942" t="str">
            <v>21130501</v>
          </cell>
          <cell r="G942">
            <v>0</v>
          </cell>
          <cell r="H942">
            <v>0</v>
          </cell>
          <cell r="I942">
            <v>0</v>
          </cell>
          <cell r="V942">
            <v>0</v>
          </cell>
          <cell r="X942" t="str">
            <v>Acreedores y otras cuentas por pagar</v>
          </cell>
        </row>
        <row r="943">
          <cell r="B943" t="str">
            <v>21130502</v>
          </cell>
          <cell r="G943">
            <v>0</v>
          </cell>
          <cell r="H943">
            <v>0</v>
          </cell>
          <cell r="I943">
            <v>0</v>
          </cell>
          <cell r="V943">
            <v>0</v>
          </cell>
          <cell r="X943" t="str">
            <v>Acreedores y otras cuentas por pagar</v>
          </cell>
        </row>
        <row r="944">
          <cell r="B944" t="str">
            <v>21130503</v>
          </cell>
          <cell r="G944">
            <v>0</v>
          </cell>
          <cell r="H944">
            <v>0</v>
          </cell>
          <cell r="I944">
            <v>0</v>
          </cell>
          <cell r="V944">
            <v>0</v>
          </cell>
          <cell r="X944" t="str">
            <v>Acreedores y otras cuentas por pagar</v>
          </cell>
        </row>
        <row r="945">
          <cell r="B945" t="str">
            <v>2114</v>
          </cell>
          <cell r="G945">
            <v>-797789.2</v>
          </cell>
          <cell r="H945">
            <v>-634263.78000000014</v>
          </cell>
          <cell r="I945">
            <v>-742453.25</v>
          </cell>
          <cell r="V945">
            <v>-1060354.98</v>
          </cell>
        </row>
        <row r="946">
          <cell r="B946" t="str">
            <v>211401</v>
          </cell>
          <cell r="G946">
            <v>-654176.27</v>
          </cell>
          <cell r="H946">
            <v>-485395.54000000027</v>
          </cell>
          <cell r="I946">
            <v>-595445.38000000012</v>
          </cell>
          <cell r="V946">
            <v>-742635.28000000014</v>
          </cell>
        </row>
        <row r="947">
          <cell r="B947" t="str">
            <v>21140101</v>
          </cell>
          <cell r="G947">
            <v>-648345.69999999995</v>
          </cell>
          <cell r="H947">
            <v>-479864.86999999994</v>
          </cell>
          <cell r="I947">
            <v>-590342.67999999993</v>
          </cell>
          <cell r="V947">
            <v>-741407.92</v>
          </cell>
          <cell r="X947" t="str">
            <v>Ingresos diferidos</v>
          </cell>
          <cell r="Y947" t="str">
            <v>Cobros por Contratos con clientes</v>
          </cell>
        </row>
        <row r="948">
          <cell r="B948" t="str">
            <v>21140102</v>
          </cell>
          <cell r="G948">
            <v>-5830.57</v>
          </cell>
          <cell r="H948">
            <v>-5530.67</v>
          </cell>
          <cell r="I948">
            <v>-5102.7000000000007</v>
          </cell>
          <cell r="V948">
            <v>-1227.3600000000013</v>
          </cell>
          <cell r="X948" t="str">
            <v>Ingresos diferidos</v>
          </cell>
          <cell r="Y948" t="str">
            <v>Cobros por Contratos con clientes</v>
          </cell>
        </row>
        <row r="949">
          <cell r="B949" t="str">
            <v>211402</v>
          </cell>
          <cell r="G949">
            <v>-143612.93</v>
          </cell>
          <cell r="H949">
            <v>-148868.24</v>
          </cell>
          <cell r="I949">
            <v>-147007.87</v>
          </cell>
          <cell r="V949">
            <v>-147007.87</v>
          </cell>
        </row>
        <row r="950">
          <cell r="B950" t="str">
            <v>21140201</v>
          </cell>
          <cell r="G950">
            <v>-143612.93</v>
          </cell>
          <cell r="H950">
            <v>-148868.24</v>
          </cell>
          <cell r="I950">
            <v>-147007.87</v>
          </cell>
          <cell r="V950">
            <v>-147007.87</v>
          </cell>
          <cell r="X950" t="str">
            <v>Ingresos diferidos</v>
          </cell>
          <cell r="Y950" t="str">
            <v xml:space="preserve">Ingresos diferidos </v>
          </cell>
        </row>
        <row r="951">
          <cell r="B951" t="str">
            <v>211403</v>
          </cell>
          <cell r="V951">
            <v>0</v>
          </cell>
        </row>
        <row r="952">
          <cell r="B952" t="str">
            <v>21140301</v>
          </cell>
          <cell r="V952">
            <v>-170711.83000000002</v>
          </cell>
          <cell r="X952" t="str">
            <v>Ingresos diferidos</v>
          </cell>
          <cell r="Y952" t="str">
            <v xml:space="preserve">Ingresos diferidos </v>
          </cell>
        </row>
        <row r="953">
          <cell r="B953" t="str">
            <v>22</v>
          </cell>
          <cell r="G953">
            <v>-71281009.170000002</v>
          </cell>
          <cell r="H953">
            <v>-78330130.289999977</v>
          </cell>
          <cell r="I953">
            <v>-53516062.819999985</v>
          </cell>
          <cell r="V953">
            <v>-53156781.229999982</v>
          </cell>
        </row>
        <row r="954">
          <cell r="B954" t="str">
            <v>2201</v>
          </cell>
          <cell r="G954">
            <v>-51286192.539999999</v>
          </cell>
          <cell r="H954">
            <v>-47310155.99000001</v>
          </cell>
          <cell r="I954">
            <v>-22375000</v>
          </cell>
          <cell r="V954">
            <v>-20830127.129999999</v>
          </cell>
        </row>
        <row r="955">
          <cell r="B955" t="str">
            <v>220101</v>
          </cell>
          <cell r="G955">
            <v>-30306126.629999999</v>
          </cell>
          <cell r="H955">
            <v>-26322477.060000002</v>
          </cell>
          <cell r="I955">
            <v>-22375000</v>
          </cell>
          <cell r="V955">
            <v>-20830127.129999999</v>
          </cell>
          <cell r="X955" t="str">
            <v>Créditos y préstamos.</v>
          </cell>
          <cell r="Y955" t="str">
            <v>Préstamos Bancarios.</v>
          </cell>
        </row>
        <row r="956">
          <cell r="B956" t="str">
            <v>22010101</v>
          </cell>
          <cell r="G956">
            <v>0</v>
          </cell>
          <cell r="H956">
            <v>0</v>
          </cell>
          <cell r="I956">
            <v>0</v>
          </cell>
          <cell r="V956">
            <v>0</v>
          </cell>
        </row>
        <row r="957">
          <cell r="B957" t="str">
            <v>22010102</v>
          </cell>
          <cell r="G957">
            <v>0</v>
          </cell>
          <cell r="H957">
            <v>0</v>
          </cell>
          <cell r="I957">
            <v>0</v>
          </cell>
          <cell r="V957">
            <v>0</v>
          </cell>
        </row>
        <row r="958">
          <cell r="B958" t="str">
            <v>22010103</v>
          </cell>
          <cell r="G958">
            <v>0</v>
          </cell>
          <cell r="H958">
            <v>0</v>
          </cell>
          <cell r="I958">
            <v>0</v>
          </cell>
          <cell r="V958">
            <v>0</v>
          </cell>
        </row>
        <row r="959">
          <cell r="B959" t="str">
            <v>22010104</v>
          </cell>
          <cell r="G959">
            <v>-30306126.629999999</v>
          </cell>
          <cell r="H959">
            <v>-26322477.060000002</v>
          </cell>
          <cell r="I959">
            <v>-22375000</v>
          </cell>
          <cell r="V959">
            <v>-20830127.129999999</v>
          </cell>
        </row>
        <row r="960">
          <cell r="B960" t="str">
            <v>220102</v>
          </cell>
          <cell r="G960">
            <v>-20980065.91</v>
          </cell>
          <cell r="H960">
            <v>-20987678.929999996</v>
          </cell>
          <cell r="I960">
            <v>0</v>
          </cell>
          <cell r="V960">
            <v>0</v>
          </cell>
          <cell r="X960" t="str">
            <v>Créditos y préstamos.</v>
          </cell>
          <cell r="Y960" t="str">
            <v>Bonos y títulos emitidos.</v>
          </cell>
        </row>
        <row r="961">
          <cell r="B961" t="str">
            <v>22010201</v>
          </cell>
          <cell r="G961">
            <v>-20980065.91</v>
          </cell>
          <cell r="H961">
            <v>-20987678.929999996</v>
          </cell>
          <cell r="I961">
            <v>0</v>
          </cell>
          <cell r="V961">
            <v>0</v>
          </cell>
        </row>
        <row r="962">
          <cell r="B962" t="str">
            <v>2202</v>
          </cell>
          <cell r="G962">
            <v>0</v>
          </cell>
          <cell r="H962">
            <v>0</v>
          </cell>
          <cell r="I962">
            <v>0</v>
          </cell>
          <cell r="V962">
            <v>0</v>
          </cell>
        </row>
        <row r="963">
          <cell r="B963" t="str">
            <v>220201</v>
          </cell>
          <cell r="G963">
            <v>0</v>
          </cell>
          <cell r="H963">
            <v>0</v>
          </cell>
          <cell r="I963">
            <v>0</v>
          </cell>
          <cell r="V963">
            <v>0</v>
          </cell>
        </row>
        <row r="964">
          <cell r="B964" t="str">
            <v>2203</v>
          </cell>
          <cell r="G964">
            <v>0</v>
          </cell>
          <cell r="H964">
            <v>0</v>
          </cell>
          <cell r="I964">
            <v>-8826794.8699999992</v>
          </cell>
          <cell r="V964">
            <v>-8243603.5999999978</v>
          </cell>
          <cell r="X964" t="str">
            <v>Pasivos por arrendamientos</v>
          </cell>
        </row>
        <row r="965">
          <cell r="B965" t="str">
            <v>220301</v>
          </cell>
          <cell r="G965">
            <v>0</v>
          </cell>
          <cell r="H965">
            <v>0</v>
          </cell>
          <cell r="I965">
            <v>-8826794.8699999992</v>
          </cell>
          <cell r="V965">
            <v>-8243603.5999999978</v>
          </cell>
        </row>
        <row r="966">
          <cell r="B966" t="str">
            <v>22030101</v>
          </cell>
          <cell r="G966">
            <v>0</v>
          </cell>
          <cell r="I966">
            <v>-8826794.8699999992</v>
          </cell>
          <cell r="V966">
            <v>-8243603.5999999978</v>
          </cell>
        </row>
        <row r="967">
          <cell r="B967" t="str">
            <v>2204</v>
          </cell>
          <cell r="G967">
            <v>-5374564.2000000002</v>
          </cell>
          <cell r="H967">
            <v>-6117518.1099999994</v>
          </cell>
          <cell r="I967">
            <v>-6656392.4800000004</v>
          </cell>
          <cell r="V967">
            <v>-6537945.580000001</v>
          </cell>
          <cell r="X967" t="str">
            <v>Pasivo por beneficios a empleados.</v>
          </cell>
          <cell r="Y967" t="str">
            <v>Obligaciones laborales</v>
          </cell>
        </row>
        <row r="968">
          <cell r="B968" t="str">
            <v>220401</v>
          </cell>
          <cell r="G968">
            <v>-5374564.2000000002</v>
          </cell>
          <cell r="H968">
            <v>-6117518.1099999994</v>
          </cell>
          <cell r="I968">
            <v>-6656392.4800000004</v>
          </cell>
          <cell r="V968">
            <v>-6537945.580000001</v>
          </cell>
        </row>
        <row r="969">
          <cell r="B969" t="str">
            <v>22040101</v>
          </cell>
          <cell r="G969">
            <v>-5374564.2000000002</v>
          </cell>
          <cell r="H969">
            <v>-6117518.1099999994</v>
          </cell>
          <cell r="I969">
            <v>-6656392.4800000004</v>
          </cell>
          <cell r="V969">
            <v>-6537945.580000001</v>
          </cell>
        </row>
        <row r="970">
          <cell r="B970" t="str">
            <v>22040102</v>
          </cell>
          <cell r="G970">
            <v>0</v>
          </cell>
          <cell r="H970">
            <v>0</v>
          </cell>
          <cell r="I970">
            <v>0</v>
          </cell>
          <cell r="V970">
            <v>0</v>
          </cell>
        </row>
        <row r="971">
          <cell r="B971" t="str">
            <v>2205</v>
          </cell>
          <cell r="G971">
            <v>0</v>
          </cell>
          <cell r="H971">
            <v>0</v>
          </cell>
          <cell r="I971">
            <v>0</v>
          </cell>
          <cell r="V971">
            <v>0</v>
          </cell>
        </row>
        <row r="972">
          <cell r="B972" t="str">
            <v>220501</v>
          </cell>
          <cell r="G972">
            <v>0</v>
          </cell>
          <cell r="H972">
            <v>0</v>
          </cell>
          <cell r="I972">
            <v>0</v>
          </cell>
          <cell r="V972">
            <v>0</v>
          </cell>
        </row>
        <row r="973">
          <cell r="B973" t="str">
            <v>2206</v>
          </cell>
          <cell r="G973">
            <v>0</v>
          </cell>
          <cell r="H973">
            <v>0</v>
          </cell>
          <cell r="I973">
            <v>0</v>
          </cell>
          <cell r="V973">
            <v>0</v>
          </cell>
        </row>
        <row r="974">
          <cell r="B974" t="str">
            <v>220601</v>
          </cell>
          <cell r="G974">
            <v>0</v>
          </cell>
          <cell r="H974">
            <v>0</v>
          </cell>
          <cell r="I974">
            <v>0</v>
          </cell>
          <cell r="V974">
            <v>0</v>
          </cell>
        </row>
        <row r="975">
          <cell r="B975" t="str">
            <v>2207</v>
          </cell>
          <cell r="G975">
            <v>0</v>
          </cell>
          <cell r="H975">
            <v>0</v>
          </cell>
          <cell r="I975">
            <v>0</v>
          </cell>
          <cell r="V975">
            <v>0</v>
          </cell>
        </row>
        <row r="976">
          <cell r="B976" t="str">
            <v>220701</v>
          </cell>
          <cell r="G976">
            <v>0</v>
          </cell>
          <cell r="H976">
            <v>0</v>
          </cell>
          <cell r="I976">
            <v>0</v>
          </cell>
          <cell r="V976">
            <v>0</v>
          </cell>
        </row>
        <row r="977">
          <cell r="B977" t="str">
            <v>220702</v>
          </cell>
          <cell r="G977">
            <v>0</v>
          </cell>
          <cell r="H977">
            <v>0</v>
          </cell>
          <cell r="I977">
            <v>0</v>
          </cell>
          <cell r="V977">
            <v>0</v>
          </cell>
        </row>
        <row r="978">
          <cell r="B978" t="str">
            <v>220703</v>
          </cell>
          <cell r="G978">
            <v>0</v>
          </cell>
          <cell r="H978">
            <v>0</v>
          </cell>
          <cell r="I978">
            <v>0</v>
          </cell>
          <cell r="V978">
            <v>0</v>
          </cell>
        </row>
        <row r="979">
          <cell r="B979" t="str">
            <v>220704</v>
          </cell>
          <cell r="G979">
            <v>0</v>
          </cell>
          <cell r="H979">
            <v>0</v>
          </cell>
          <cell r="I979">
            <v>0</v>
          </cell>
          <cell r="V979">
            <v>0</v>
          </cell>
        </row>
        <row r="980">
          <cell r="B980" t="str">
            <v>220709</v>
          </cell>
          <cell r="G980">
            <v>0</v>
          </cell>
          <cell r="H980">
            <v>0</v>
          </cell>
          <cell r="I980">
            <v>0</v>
          </cell>
          <cell r="V980">
            <v>0</v>
          </cell>
        </row>
        <row r="981">
          <cell r="B981" t="str">
            <v>2208</v>
          </cell>
          <cell r="G981">
            <v>-3505910.85</v>
          </cell>
          <cell r="H981">
            <v>-3458526.9399999995</v>
          </cell>
          <cell r="I981">
            <v>-3360330.8099999987</v>
          </cell>
          <cell r="V981">
            <v>-3266256.2999999984</v>
          </cell>
          <cell r="Y981" t="str">
            <v>Ingresos diferidos a largo plazo</v>
          </cell>
        </row>
        <row r="982">
          <cell r="B982" t="str">
            <v>220801</v>
          </cell>
          <cell r="G982">
            <v>0</v>
          </cell>
          <cell r="H982">
            <v>0</v>
          </cell>
          <cell r="I982">
            <v>0</v>
          </cell>
          <cell r="V982">
            <v>0</v>
          </cell>
        </row>
        <row r="983">
          <cell r="B983" t="str">
            <v>2208010100</v>
          </cell>
          <cell r="G983">
            <v>0</v>
          </cell>
          <cell r="H983">
            <v>0</v>
          </cell>
          <cell r="I983">
            <v>0</v>
          </cell>
          <cell r="V983">
            <v>0</v>
          </cell>
          <cell r="X983" t="str">
            <v>Ingresos diferidos.</v>
          </cell>
          <cell r="Y983" t="str">
            <v>Ingresos diferidos.</v>
          </cell>
        </row>
        <row r="984">
          <cell r="B984" t="str">
            <v>220802</v>
          </cell>
          <cell r="G984">
            <v>-3505910.85</v>
          </cell>
          <cell r="H984">
            <v>-3458526.9399999995</v>
          </cell>
          <cell r="I984">
            <v>-3360330.8099999987</v>
          </cell>
          <cell r="V984">
            <v>-3266256.2999999984</v>
          </cell>
        </row>
        <row r="985">
          <cell r="B985" t="str">
            <v>2208020100</v>
          </cell>
          <cell r="G985">
            <v>-3478574.58</v>
          </cell>
          <cell r="H985">
            <v>-3436721.34</v>
          </cell>
          <cell r="I985">
            <v>-3343627.9099999992</v>
          </cell>
          <cell r="V985">
            <v>-3249553.399999999</v>
          </cell>
          <cell r="X985" t="str">
            <v>Ingresos diferidos.</v>
          </cell>
          <cell r="Y985" t="str">
            <v>Ingresos diferidos.</v>
          </cell>
        </row>
        <row r="986">
          <cell r="B986" t="str">
            <v>2208020200</v>
          </cell>
          <cell r="G986">
            <v>-27336.27</v>
          </cell>
          <cell r="H986">
            <v>-21805.599999999999</v>
          </cell>
          <cell r="I986">
            <v>-16702.899999999998</v>
          </cell>
          <cell r="V986">
            <v>-16702.899999999998</v>
          </cell>
          <cell r="X986" t="str">
            <v>Ingresos diferidos.</v>
          </cell>
          <cell r="Y986" t="str">
            <v>Ingresos diferidos.</v>
          </cell>
        </row>
        <row r="987">
          <cell r="B987" t="str">
            <v>220803</v>
          </cell>
          <cell r="G987">
            <v>0</v>
          </cell>
          <cell r="H987">
            <v>0</v>
          </cell>
          <cell r="I987">
            <v>0</v>
          </cell>
          <cell r="V987">
            <v>0</v>
          </cell>
        </row>
        <row r="988">
          <cell r="B988" t="str">
            <v>2208030100</v>
          </cell>
          <cell r="G988">
            <v>0</v>
          </cell>
          <cell r="H988">
            <v>0</v>
          </cell>
          <cell r="I988">
            <v>0</v>
          </cell>
          <cell r="V988">
            <v>0</v>
          </cell>
        </row>
        <row r="989">
          <cell r="B989" t="str">
            <v>2209</v>
          </cell>
          <cell r="G989">
            <v>-90727.74</v>
          </cell>
          <cell r="H989">
            <v>-155970.94</v>
          </cell>
          <cell r="I989">
            <v>-159443.27999999994</v>
          </cell>
          <cell r="V989">
            <v>-153509.28999999998</v>
          </cell>
          <cell r="Y989" t="str">
            <v>Ingresos diferidos a largo plazo</v>
          </cell>
        </row>
        <row r="990">
          <cell r="B990" t="str">
            <v>220901</v>
          </cell>
          <cell r="G990">
            <v>0</v>
          </cell>
          <cell r="H990">
            <v>0</v>
          </cell>
          <cell r="I990">
            <v>0</v>
          </cell>
          <cell r="V990">
            <v>0</v>
          </cell>
          <cell r="X990" t="str">
            <v>Ingresos diferidos.</v>
          </cell>
          <cell r="Y990" t="str">
            <v>Ingresos diferidos.</v>
          </cell>
        </row>
        <row r="991">
          <cell r="B991" t="str">
            <v>22090101</v>
          </cell>
          <cell r="G991">
            <v>0</v>
          </cell>
          <cell r="H991">
            <v>0</v>
          </cell>
          <cell r="I991">
            <v>0</v>
          </cell>
          <cell r="V991">
            <v>0</v>
          </cell>
        </row>
        <row r="992">
          <cell r="B992" t="str">
            <v>220902</v>
          </cell>
          <cell r="G992">
            <v>0</v>
          </cell>
          <cell r="H992">
            <v>0</v>
          </cell>
          <cell r="I992">
            <v>0</v>
          </cell>
          <cell r="V992">
            <v>0</v>
          </cell>
        </row>
        <row r="993">
          <cell r="B993" t="str">
            <v>220903</v>
          </cell>
          <cell r="G993">
            <v>0</v>
          </cell>
          <cell r="H993">
            <v>-210.51</v>
          </cell>
          <cell r="I993">
            <v>-900.59000000000015</v>
          </cell>
          <cell r="V993">
            <v>-1212.4700000000003</v>
          </cell>
          <cell r="X993" t="str">
            <v>Acreedores y otras cuentas por pagar</v>
          </cell>
          <cell r="Y993" t="str">
            <v>Otras cuentas por pagar</v>
          </cell>
        </row>
        <row r="994">
          <cell r="B994" t="str">
            <v>2209030100</v>
          </cell>
          <cell r="G994">
            <v>0</v>
          </cell>
          <cell r="H994">
            <v>-210.51</v>
          </cell>
          <cell r="I994">
            <v>-900.59000000000015</v>
          </cell>
          <cell r="V994">
            <v>-1212.4700000000003</v>
          </cell>
        </row>
        <row r="995">
          <cell r="B995" t="str">
            <v>220904</v>
          </cell>
          <cell r="G995">
            <v>-63298.27</v>
          </cell>
          <cell r="H995">
            <v>-128923.69000000005</v>
          </cell>
          <cell r="I995">
            <v>-137034.22000000006</v>
          </cell>
          <cell r="V995">
            <v>-117475.08000000006</v>
          </cell>
          <cell r="X995" t="str">
            <v>Acreedores y otras cuentas por pagar</v>
          </cell>
          <cell r="Y995" t="str">
            <v>Otras cuentas por pagar</v>
          </cell>
        </row>
        <row r="996">
          <cell r="B996" t="str">
            <v>2209040100</v>
          </cell>
          <cell r="G996">
            <v>0</v>
          </cell>
          <cell r="H996">
            <v>0</v>
          </cell>
          <cell r="I996">
            <v>0</v>
          </cell>
          <cell r="V996">
            <v>0</v>
          </cell>
        </row>
        <row r="997">
          <cell r="B997" t="str">
            <v>2209040200</v>
          </cell>
          <cell r="G997">
            <v>0</v>
          </cell>
          <cell r="H997">
            <v>0</v>
          </cell>
          <cell r="I997">
            <v>0</v>
          </cell>
          <cell r="V997">
            <v>0</v>
          </cell>
        </row>
        <row r="998">
          <cell r="B998" t="str">
            <v>2209040300</v>
          </cell>
          <cell r="G998">
            <v>-51564.81</v>
          </cell>
          <cell r="H998">
            <v>-85393.66</v>
          </cell>
          <cell r="I998">
            <v>-85377.62000000001</v>
          </cell>
          <cell r="V998">
            <v>-32860.000000000007</v>
          </cell>
        </row>
        <row r="999">
          <cell r="B999" t="str">
            <v>2209040400</v>
          </cell>
          <cell r="G999">
            <v>-11733.46</v>
          </cell>
          <cell r="H999">
            <v>-43530.029999999992</v>
          </cell>
          <cell r="I999">
            <v>-51656.599999999991</v>
          </cell>
          <cell r="V999">
            <v>-84615.08</v>
          </cell>
        </row>
        <row r="1000">
          <cell r="B1000" t="str">
            <v>220905</v>
          </cell>
          <cell r="G1000">
            <v>0</v>
          </cell>
          <cell r="H1000">
            <v>0</v>
          </cell>
          <cell r="I1000">
            <v>0</v>
          </cell>
          <cell r="V1000">
            <v>0</v>
          </cell>
        </row>
        <row r="1001">
          <cell r="B1001" t="str">
            <v>2209050100</v>
          </cell>
          <cell r="G1001">
            <v>0</v>
          </cell>
          <cell r="H1001">
            <v>0</v>
          </cell>
          <cell r="I1001">
            <v>0</v>
          </cell>
          <cell r="V1001">
            <v>0</v>
          </cell>
          <cell r="X1001" t="str">
            <v>Acreedores y otras cuentas por pagar</v>
          </cell>
          <cell r="Y1001" t="str">
            <v>Otras cuentas por pagar</v>
          </cell>
        </row>
        <row r="1002">
          <cell r="B1002" t="str">
            <v>2209050200</v>
          </cell>
          <cell r="G1002">
            <v>0</v>
          </cell>
          <cell r="H1002">
            <v>0</v>
          </cell>
          <cell r="I1002">
            <v>0</v>
          </cell>
          <cell r="V1002">
            <v>0</v>
          </cell>
          <cell r="X1002" t="str">
            <v>Acreedores y otras cuentas por pagar</v>
          </cell>
          <cell r="Y1002" t="str">
            <v>Otras cuentas por pagar</v>
          </cell>
        </row>
        <row r="1003">
          <cell r="B1003" t="str">
            <v>2209050300</v>
          </cell>
          <cell r="G1003">
            <v>0</v>
          </cell>
          <cell r="H1003">
            <v>0</v>
          </cell>
          <cell r="I1003">
            <v>0</v>
          </cell>
          <cell r="V1003">
            <v>0</v>
          </cell>
          <cell r="X1003" t="str">
            <v>Acreedores y otras cuentas por pagar</v>
          </cell>
          <cell r="Y1003" t="str">
            <v>Otras cuentas por pagar</v>
          </cell>
        </row>
        <row r="1004">
          <cell r="B1004" t="str">
            <v>2209050400</v>
          </cell>
          <cell r="G1004">
            <v>0</v>
          </cell>
          <cell r="H1004">
            <v>0</v>
          </cell>
          <cell r="I1004">
            <v>0</v>
          </cell>
          <cell r="V1004">
            <v>0</v>
          </cell>
          <cell r="X1004" t="str">
            <v>Acreedores y otras cuentas por pagar</v>
          </cell>
          <cell r="Y1004" t="str">
            <v>Otras cuentas por pagar</v>
          </cell>
        </row>
        <row r="1005">
          <cell r="B1005" t="str">
            <v>2209050500</v>
          </cell>
          <cell r="G1005">
            <v>0</v>
          </cell>
          <cell r="H1005">
            <v>0</v>
          </cell>
          <cell r="I1005">
            <v>0</v>
          </cell>
          <cell r="V1005">
            <v>0</v>
          </cell>
          <cell r="X1005" t="str">
            <v>Acreedores y otras cuentas por pagar</v>
          </cell>
          <cell r="Y1005" t="str">
            <v>Otras cuentas por pagar</v>
          </cell>
        </row>
        <row r="1006">
          <cell r="B1006" t="str">
            <v>2209050600</v>
          </cell>
          <cell r="G1006">
            <v>0</v>
          </cell>
          <cell r="H1006">
            <v>0</v>
          </cell>
          <cell r="I1006">
            <v>0</v>
          </cell>
          <cell r="V1006">
            <v>0</v>
          </cell>
          <cell r="X1006" t="str">
            <v>Acreedores y otras cuentas por pagar</v>
          </cell>
          <cell r="Y1006" t="str">
            <v>Otras cuentas por pagar</v>
          </cell>
        </row>
        <row r="1007">
          <cell r="B1007" t="str">
            <v>2209050700</v>
          </cell>
          <cell r="G1007">
            <v>0</v>
          </cell>
          <cell r="H1007">
            <v>0</v>
          </cell>
          <cell r="I1007">
            <v>0</v>
          </cell>
          <cell r="V1007">
            <v>0</v>
          </cell>
          <cell r="X1007" t="str">
            <v>Acreedores y otras cuentas por pagar</v>
          </cell>
          <cell r="Y1007" t="str">
            <v>Otras cuentas por pagar</v>
          </cell>
        </row>
        <row r="1008">
          <cell r="B1008" t="str">
            <v>2209050800</v>
          </cell>
          <cell r="G1008">
            <v>0</v>
          </cell>
          <cell r="H1008">
            <v>0</v>
          </cell>
          <cell r="I1008">
            <v>0</v>
          </cell>
          <cell r="V1008">
            <v>0</v>
          </cell>
          <cell r="X1008" t="str">
            <v>Acreedores y otras cuentas por pagar</v>
          </cell>
          <cell r="Y1008" t="str">
            <v>Otras cuentas por pagar</v>
          </cell>
        </row>
        <row r="1009">
          <cell r="B1009" t="str">
            <v>2209050900</v>
          </cell>
          <cell r="G1009">
            <v>0</v>
          </cell>
          <cell r="H1009">
            <v>0</v>
          </cell>
          <cell r="I1009">
            <v>0</v>
          </cell>
          <cell r="V1009">
            <v>0</v>
          </cell>
          <cell r="X1009" t="str">
            <v>Acreedores y otras cuentas por pagar</v>
          </cell>
          <cell r="Y1009" t="str">
            <v>Otras cuentas por pagar</v>
          </cell>
        </row>
        <row r="1010">
          <cell r="B1010" t="str">
            <v>2209051000</v>
          </cell>
          <cell r="G1010">
            <v>0</v>
          </cell>
          <cell r="H1010">
            <v>0</v>
          </cell>
          <cell r="I1010">
            <v>0</v>
          </cell>
          <cell r="V1010">
            <v>0</v>
          </cell>
          <cell r="X1010" t="str">
            <v>Acreedores y otras cuentas por pagar</v>
          </cell>
          <cell r="Y1010" t="str">
            <v>Otras cuentas por pagar</v>
          </cell>
        </row>
        <row r="1011">
          <cell r="B1011" t="str">
            <v>2209051100</v>
          </cell>
          <cell r="G1011">
            <v>0</v>
          </cell>
          <cell r="H1011">
            <v>0</v>
          </cell>
          <cell r="I1011">
            <v>0</v>
          </cell>
          <cell r="V1011">
            <v>0</v>
          </cell>
          <cell r="X1011" t="str">
            <v>Acreedores y otras cuentas por pagar</v>
          </cell>
          <cell r="Y1011" t="str">
            <v>Otras cuentas por pagar</v>
          </cell>
        </row>
        <row r="1012">
          <cell r="B1012" t="str">
            <v>2209051200</v>
          </cell>
          <cell r="V1012">
            <v>0</v>
          </cell>
        </row>
        <row r="1013">
          <cell r="B1013" t="str">
            <v>220906</v>
          </cell>
          <cell r="G1013">
            <v>-27429.47</v>
          </cell>
          <cell r="H1013">
            <v>-26836.739999999991</v>
          </cell>
          <cell r="I1013">
            <v>-21508.469999999983</v>
          </cell>
          <cell r="V1013">
            <v>-34821.739999999976</v>
          </cell>
          <cell r="X1013" t="str">
            <v>Acreedores y otras cuentas por pagar</v>
          </cell>
        </row>
        <row r="1014">
          <cell r="B1014" t="str">
            <v>2209060100</v>
          </cell>
          <cell r="G1014">
            <v>-27429.47</v>
          </cell>
          <cell r="H1014">
            <v>-26836.739999999991</v>
          </cell>
          <cell r="I1014">
            <v>-21508.469999999983</v>
          </cell>
          <cell r="V1014">
            <v>-34821.739999999976</v>
          </cell>
          <cell r="Y1014" t="str">
            <v>Otras cuentas por pagar</v>
          </cell>
        </row>
        <row r="1015">
          <cell r="B1015" t="str">
            <v>2209060200</v>
          </cell>
          <cell r="G1015">
            <v>0</v>
          </cell>
          <cell r="H1015">
            <v>0</v>
          </cell>
          <cell r="I1015">
            <v>0</v>
          </cell>
          <cell r="V1015">
            <v>0</v>
          </cell>
          <cell r="Y1015" t="str">
            <v>Otras cuentas por pagar</v>
          </cell>
        </row>
        <row r="1016">
          <cell r="B1016" t="str">
            <v>2209060300</v>
          </cell>
          <cell r="G1016">
            <v>0</v>
          </cell>
          <cell r="H1016">
            <v>0</v>
          </cell>
          <cell r="I1016">
            <v>0</v>
          </cell>
          <cell r="V1016">
            <v>0</v>
          </cell>
          <cell r="Y1016" t="str">
            <v>Otras cuentas por pagar</v>
          </cell>
        </row>
        <row r="1017">
          <cell r="B1017" t="str">
            <v>2209060400</v>
          </cell>
          <cell r="G1017">
            <v>0</v>
          </cell>
          <cell r="H1017">
            <v>0</v>
          </cell>
          <cell r="I1017">
            <v>0</v>
          </cell>
          <cell r="V1017">
            <v>0</v>
          </cell>
          <cell r="Y1017" t="str">
            <v>Otras cuentas por pagar</v>
          </cell>
        </row>
        <row r="1018">
          <cell r="B1018" t="str">
            <v>2209060500</v>
          </cell>
          <cell r="G1018">
            <v>0</v>
          </cell>
          <cell r="H1018">
            <v>0</v>
          </cell>
          <cell r="I1018">
            <v>0</v>
          </cell>
          <cell r="V1018">
            <v>0</v>
          </cell>
          <cell r="Y1018" t="str">
            <v>Otras cuentas por pagar</v>
          </cell>
        </row>
        <row r="1019">
          <cell r="B1019" t="str">
            <v>2209060600</v>
          </cell>
          <cell r="G1019">
            <v>0</v>
          </cell>
          <cell r="H1019">
            <v>0</v>
          </cell>
          <cell r="I1019">
            <v>0</v>
          </cell>
          <cell r="V1019">
            <v>0</v>
          </cell>
          <cell r="Y1019" t="str">
            <v>Otras cuentas por pagar</v>
          </cell>
        </row>
        <row r="1020">
          <cell r="B1020" t="str">
            <v>2209060700</v>
          </cell>
          <cell r="G1020">
            <v>0</v>
          </cell>
          <cell r="H1020">
            <v>0</v>
          </cell>
          <cell r="I1020">
            <v>0</v>
          </cell>
          <cell r="V1020">
            <v>0</v>
          </cell>
          <cell r="Y1020" t="str">
            <v>Otras cuentas por pagar</v>
          </cell>
        </row>
        <row r="1021">
          <cell r="B1021" t="str">
            <v>2209060800</v>
          </cell>
          <cell r="G1021">
            <v>0</v>
          </cell>
          <cell r="H1021">
            <v>0</v>
          </cell>
          <cell r="I1021">
            <v>0</v>
          </cell>
          <cell r="V1021">
            <v>0</v>
          </cell>
          <cell r="Y1021" t="str">
            <v>Capital social</v>
          </cell>
        </row>
        <row r="1022">
          <cell r="B1022" t="str">
            <v>2209060900</v>
          </cell>
          <cell r="G1022">
            <v>0</v>
          </cell>
          <cell r="H1022">
            <v>0</v>
          </cell>
          <cell r="I1022">
            <v>0</v>
          </cell>
          <cell r="V1022">
            <v>0</v>
          </cell>
        </row>
        <row r="1023">
          <cell r="B1023" t="str">
            <v>220907</v>
          </cell>
          <cell r="G1023">
            <v>0</v>
          </cell>
          <cell r="H1023">
            <v>0</v>
          </cell>
          <cell r="I1023">
            <v>0</v>
          </cell>
          <cell r="V1023">
            <v>0</v>
          </cell>
        </row>
        <row r="1024">
          <cell r="B1024" t="str">
            <v>22090707</v>
          </cell>
          <cell r="G1024">
            <v>0</v>
          </cell>
          <cell r="H1024">
            <v>0</v>
          </cell>
          <cell r="I1024">
            <v>0</v>
          </cell>
          <cell r="V1024">
            <v>0</v>
          </cell>
          <cell r="X1024" t="str">
            <v>Acreedores y otras cuentas por pagar</v>
          </cell>
          <cell r="Y1024" t="str">
            <v>Otras cuentas por pagar</v>
          </cell>
        </row>
        <row r="1025">
          <cell r="B1025" t="str">
            <v>2210</v>
          </cell>
          <cell r="G1025">
            <v>0</v>
          </cell>
          <cell r="H1025">
            <v>0</v>
          </cell>
          <cell r="I1025">
            <v>0</v>
          </cell>
          <cell r="V1025">
            <v>0</v>
          </cell>
        </row>
        <row r="1026">
          <cell r="B1026" t="str">
            <v>221001</v>
          </cell>
          <cell r="G1026">
            <v>0</v>
          </cell>
          <cell r="H1026">
            <v>0</v>
          </cell>
          <cell r="I1026">
            <v>0</v>
          </cell>
          <cell r="V1026">
            <v>0</v>
          </cell>
          <cell r="Y1026" t="str">
            <v>Pasivo por impuesto sobre la renta diferido</v>
          </cell>
        </row>
        <row r="1027">
          <cell r="B1027" t="str">
            <v>2211</v>
          </cell>
          <cell r="G1027">
            <v>-11023613.84</v>
          </cell>
          <cell r="H1027">
            <v>-21287958.309999995</v>
          </cell>
          <cell r="I1027">
            <v>-12138101.379999999</v>
          </cell>
          <cell r="V1027">
            <v>-14125339.329999998</v>
          </cell>
        </row>
        <row r="1028">
          <cell r="B1028" t="str">
            <v>221101</v>
          </cell>
          <cell r="G1028">
            <v>-11023613.84</v>
          </cell>
          <cell r="H1028">
            <v>-21287958.309999995</v>
          </cell>
          <cell r="I1028">
            <v>-12138101.379999999</v>
          </cell>
          <cell r="V1028">
            <v>-14125339.329999998</v>
          </cell>
          <cell r="X1028" t="str">
            <v>Pasivo neto por impuesto diferido</v>
          </cell>
        </row>
        <row r="1029">
          <cell r="B1029" t="str">
            <v>22110101</v>
          </cell>
          <cell r="G1029">
            <v>-11023613.84</v>
          </cell>
          <cell r="H1029">
            <v>-21287958.309999995</v>
          </cell>
          <cell r="I1029">
            <v>-852273.94999999495</v>
          </cell>
          <cell r="V1029">
            <v>1276885.2400000049</v>
          </cell>
        </row>
        <row r="1030">
          <cell r="B1030" t="str">
            <v>22110102</v>
          </cell>
          <cell r="G1030">
            <v>0</v>
          </cell>
          <cell r="H1030">
            <v>0</v>
          </cell>
          <cell r="I1030">
            <v>-12714.21</v>
          </cell>
          <cell r="V1030">
            <v>-8497.0300000000025</v>
          </cell>
        </row>
        <row r="1031">
          <cell r="B1031" t="str">
            <v>22110103</v>
          </cell>
          <cell r="I1031">
            <v>-13334626.189999999</v>
          </cell>
          <cell r="V1031">
            <v>-14413352.629999999</v>
          </cell>
        </row>
        <row r="1032">
          <cell r="B1032" t="str">
            <v>22110104</v>
          </cell>
          <cell r="I1032">
            <v>-858636.8600000001</v>
          </cell>
          <cell r="V1032">
            <v>-980453.96</v>
          </cell>
        </row>
        <row r="1033">
          <cell r="B1033" t="str">
            <v>22110105</v>
          </cell>
          <cell r="I1033">
            <v>9.3132257461547852E-10</v>
          </cell>
          <cell r="V1033">
            <v>9.3132257461547852E-10</v>
          </cell>
        </row>
        <row r="1034">
          <cell r="B1034" t="str">
            <v>22110106</v>
          </cell>
          <cell r="I1034">
            <v>-1.000000000523869E-2</v>
          </cell>
          <cell r="V1034">
            <v>-5.2386896903788838E-12</v>
          </cell>
        </row>
        <row r="1035">
          <cell r="B1035" t="str">
            <v>22110107</v>
          </cell>
          <cell r="I1035">
            <v>-429.32999999999993</v>
          </cell>
          <cell r="V1035">
            <v>79.050000000000054</v>
          </cell>
        </row>
        <row r="1036">
          <cell r="B1036" t="str">
            <v>22110199</v>
          </cell>
        </row>
        <row r="1037">
          <cell r="B1037" t="str">
            <v>3</v>
          </cell>
          <cell r="G1037">
            <v>-39034404.210000001</v>
          </cell>
          <cell r="H1037">
            <v>-50148201.509999998</v>
          </cell>
          <cell r="I1037">
            <v>-43181348.200000003</v>
          </cell>
          <cell r="V1037">
            <v>-29791446.640000001</v>
          </cell>
        </row>
        <row r="1038">
          <cell r="B1038" t="str">
            <v>31</v>
          </cell>
          <cell r="G1038">
            <v>-39034404.210000001</v>
          </cell>
          <cell r="H1038">
            <v>-50148201.509999998</v>
          </cell>
          <cell r="I1038">
            <v>-43181348.200000003</v>
          </cell>
          <cell r="V1038">
            <v>-29791446.640000001</v>
          </cell>
        </row>
        <row r="1039">
          <cell r="B1039" t="str">
            <v>3101</v>
          </cell>
          <cell r="G1039">
            <v>-12282292</v>
          </cell>
          <cell r="H1039">
            <v>-12282292</v>
          </cell>
          <cell r="I1039">
            <v>-12282292</v>
          </cell>
          <cell r="V1039">
            <v>-12282292</v>
          </cell>
          <cell r="Y1039" t="str">
            <v>Capital social</v>
          </cell>
        </row>
        <row r="1040">
          <cell r="B1040" t="str">
            <v>310101</v>
          </cell>
          <cell r="G1040">
            <v>-9000000</v>
          </cell>
          <cell r="H1040">
            <v>-9000000</v>
          </cell>
          <cell r="I1040">
            <v>-9000000</v>
          </cell>
          <cell r="V1040">
            <v>-9000000</v>
          </cell>
          <cell r="X1040" t="str">
            <v>Capital social</v>
          </cell>
        </row>
        <row r="1041">
          <cell r="B1041" t="str">
            <v>31010101</v>
          </cell>
          <cell r="G1041">
            <v>-9000000</v>
          </cell>
          <cell r="H1041">
            <v>-9000000</v>
          </cell>
          <cell r="I1041">
            <v>-9000000</v>
          </cell>
          <cell r="V1041">
            <v>-9000000</v>
          </cell>
        </row>
        <row r="1042">
          <cell r="B1042" t="str">
            <v>31010102</v>
          </cell>
          <cell r="G1042">
            <v>0</v>
          </cell>
          <cell r="H1042">
            <v>0</v>
          </cell>
          <cell r="I1042">
            <v>0</v>
          </cell>
          <cell r="V1042">
            <v>0</v>
          </cell>
          <cell r="Y1042" t="str">
            <v>Capital social</v>
          </cell>
        </row>
        <row r="1043">
          <cell r="B1043" t="str">
            <v>310102</v>
          </cell>
          <cell r="G1043">
            <v>-3282292</v>
          </cell>
          <cell r="H1043">
            <v>-3282292</v>
          </cell>
          <cell r="I1043">
            <v>-3282292</v>
          </cell>
          <cell r="V1043">
            <v>-3282292</v>
          </cell>
          <cell r="X1043" t="str">
            <v>Capital social</v>
          </cell>
        </row>
        <row r="1044">
          <cell r="B1044" t="str">
            <v>31010201</v>
          </cell>
          <cell r="G1044">
            <v>-3282292</v>
          </cell>
          <cell r="H1044">
            <v>-3282292</v>
          </cell>
          <cell r="I1044">
            <v>-3282292</v>
          </cell>
          <cell r="V1044">
            <v>-3282292</v>
          </cell>
        </row>
        <row r="1045">
          <cell r="B1045" t="str">
            <v>31010202</v>
          </cell>
          <cell r="G1045">
            <v>0</v>
          </cell>
          <cell r="H1045">
            <v>0</v>
          </cell>
          <cell r="I1045">
            <v>0</v>
          </cell>
          <cell r="V1045">
            <v>0</v>
          </cell>
          <cell r="Y1045" t="str">
            <v>Utilidades retenidas</v>
          </cell>
        </row>
        <row r="1046">
          <cell r="B1046" t="str">
            <v>3102</v>
          </cell>
          <cell r="G1046">
            <v>-11147951.119999999</v>
          </cell>
          <cell r="H1046">
            <v>-11629724.24</v>
          </cell>
          <cell r="I1046">
            <v>-25009481</v>
          </cell>
          <cell r="V1046">
            <v>-11619579.439999999</v>
          </cell>
        </row>
        <row r="1047">
          <cell r="B1047" t="str">
            <v>310201</v>
          </cell>
          <cell r="G1047">
            <v>0</v>
          </cell>
          <cell r="H1047">
            <v>0</v>
          </cell>
          <cell r="I1047">
            <v>-13389901.560000001</v>
          </cell>
          <cell r="O1047">
            <v>13389901.560000001</v>
          </cell>
          <cell r="V1047">
            <v>-11619579.439999999</v>
          </cell>
          <cell r="X1047" t="str">
            <v>Resultados acumulados</v>
          </cell>
        </row>
        <row r="1048">
          <cell r="B1048" t="str">
            <v>310202</v>
          </cell>
          <cell r="G1048">
            <v>0</v>
          </cell>
          <cell r="H1048">
            <v>0</v>
          </cell>
          <cell r="I1048">
            <v>0</v>
          </cell>
          <cell r="V1048">
            <v>0</v>
          </cell>
          <cell r="X1048" t="str">
            <v>Resultados acumulados</v>
          </cell>
        </row>
        <row r="1049">
          <cell r="B1049" t="str">
            <v>310203</v>
          </cell>
          <cell r="G1049">
            <v>-11147951.119999999</v>
          </cell>
          <cell r="H1049">
            <v>-11629724.240000004</v>
          </cell>
          <cell r="I1049">
            <v>-11619579.439999999</v>
          </cell>
          <cell r="V1049">
            <v>0</v>
          </cell>
          <cell r="X1049" t="str">
            <v>Resultados acumulados</v>
          </cell>
          <cell r="Y1049" t="str">
            <v>Reserva legal</v>
          </cell>
        </row>
        <row r="1050">
          <cell r="B1050" t="str">
            <v>3103</v>
          </cell>
          <cell r="G1050">
            <v>-7018452.5700000003</v>
          </cell>
          <cell r="H1050">
            <v>-7018452.5700000003</v>
          </cell>
          <cell r="I1050">
            <v>-7018452.5700000003</v>
          </cell>
          <cell r="V1050">
            <v>-7018452.5700000003</v>
          </cell>
          <cell r="X1050" t="str">
            <v>Reserva legal</v>
          </cell>
        </row>
        <row r="1051">
          <cell r="B1051" t="str">
            <v>310301</v>
          </cell>
          <cell r="G1051">
            <v>-7018452.5700000003</v>
          </cell>
          <cell r="H1051">
            <v>-7018452.5700000003</v>
          </cell>
          <cell r="I1051">
            <v>-7018452.5700000003</v>
          </cell>
          <cell r="V1051">
            <v>-7018452.5700000003</v>
          </cell>
        </row>
        <row r="1052">
          <cell r="B1052" t="str">
            <v>310302</v>
          </cell>
          <cell r="G1052">
            <v>0</v>
          </cell>
          <cell r="H1052">
            <v>0</v>
          </cell>
          <cell r="I1052">
            <v>0</v>
          </cell>
          <cell r="V1052">
            <v>0</v>
          </cell>
        </row>
        <row r="1053">
          <cell r="B1053" t="str">
            <v>310303</v>
          </cell>
          <cell r="G1053">
            <v>0</v>
          </cell>
          <cell r="H1053">
            <v>0</v>
          </cell>
          <cell r="I1053">
            <v>0</v>
          </cell>
          <cell r="V1053">
            <v>0</v>
          </cell>
          <cell r="Y1053" t="str">
            <v>Superávit por revaluación</v>
          </cell>
        </row>
        <row r="1054">
          <cell r="B1054" t="str">
            <v>3104</v>
          </cell>
          <cell r="G1054">
            <v>-8903347.5299999993</v>
          </cell>
          <cell r="H1054">
            <v>-19991744.880000003</v>
          </cell>
          <cell r="I1054">
            <v>0</v>
          </cell>
          <cell r="V1054">
            <v>0</v>
          </cell>
        </row>
        <row r="1055">
          <cell r="B1055" t="str">
            <v>310401</v>
          </cell>
          <cell r="G1055">
            <v>-8903347.5299999993</v>
          </cell>
          <cell r="H1055">
            <v>-19991744.880000003</v>
          </cell>
          <cell r="I1055">
            <v>0</v>
          </cell>
          <cell r="V1055">
            <v>0</v>
          </cell>
        </row>
        <row r="1056">
          <cell r="B1056" t="str">
            <v>31040101</v>
          </cell>
          <cell r="G1056">
            <v>-8903347.5299999993</v>
          </cell>
          <cell r="H1056">
            <v>-19991744.880000003</v>
          </cell>
          <cell r="I1056">
            <v>0</v>
          </cell>
          <cell r="V1056">
            <v>0</v>
          </cell>
        </row>
        <row r="1057">
          <cell r="B1057" t="str">
            <v>3104010101</v>
          </cell>
          <cell r="G1057">
            <v>0</v>
          </cell>
          <cell r="H1057">
            <v>0</v>
          </cell>
          <cell r="I1057">
            <v>0</v>
          </cell>
          <cell r="V1057">
            <v>0</v>
          </cell>
        </row>
        <row r="1058">
          <cell r="B1058" t="str">
            <v>3104010102</v>
          </cell>
          <cell r="G1058">
            <v>0</v>
          </cell>
          <cell r="H1058">
            <v>0</v>
          </cell>
          <cell r="I1058">
            <v>0</v>
          </cell>
          <cell r="V1058">
            <v>0</v>
          </cell>
        </row>
        <row r="1059">
          <cell r="B1059" t="str">
            <v>3104010103</v>
          </cell>
          <cell r="G1059">
            <v>0</v>
          </cell>
          <cell r="H1059">
            <v>0</v>
          </cell>
          <cell r="I1059">
            <v>0</v>
          </cell>
          <cell r="V1059">
            <v>0</v>
          </cell>
        </row>
        <row r="1060">
          <cell r="B1060" t="str">
            <v>3104010104</v>
          </cell>
          <cell r="G1060">
            <v>0</v>
          </cell>
          <cell r="H1060">
            <v>0</v>
          </cell>
          <cell r="I1060">
            <v>0</v>
          </cell>
          <cell r="V1060">
            <v>0</v>
          </cell>
        </row>
        <row r="1061">
          <cell r="B1061" t="str">
            <v>3104010105</v>
          </cell>
          <cell r="G1061">
            <v>0</v>
          </cell>
          <cell r="H1061">
            <v>0</v>
          </cell>
          <cell r="I1061">
            <v>0</v>
          </cell>
          <cell r="V1061">
            <v>0</v>
          </cell>
        </row>
        <row r="1062">
          <cell r="B1062" t="str">
            <v>3104010106</v>
          </cell>
          <cell r="G1062">
            <v>-8903347.5299999993</v>
          </cell>
          <cell r="H1062">
            <v>-19991744.880000003</v>
          </cell>
          <cell r="I1062">
            <v>0</v>
          </cell>
          <cell r="V1062">
            <v>0</v>
          </cell>
          <cell r="X1062" t="str">
            <v>Otros componentes del patrimonio</v>
          </cell>
        </row>
        <row r="1063">
          <cell r="B1063" t="str">
            <v>31040102</v>
          </cell>
          <cell r="G1063">
            <v>0</v>
          </cell>
          <cell r="H1063">
            <v>0</v>
          </cell>
          <cell r="I1063">
            <v>0</v>
          </cell>
          <cell r="V1063">
            <v>0</v>
          </cell>
        </row>
        <row r="1064">
          <cell r="B1064" t="str">
            <v>3104010201</v>
          </cell>
          <cell r="G1064">
            <v>0</v>
          </cell>
          <cell r="H1064">
            <v>0</v>
          </cell>
          <cell r="I1064">
            <v>0</v>
          </cell>
          <cell r="V1064">
            <v>0</v>
          </cell>
        </row>
        <row r="1065">
          <cell r="B1065" t="str">
            <v>3104010202</v>
          </cell>
          <cell r="G1065">
            <v>0</v>
          </cell>
          <cell r="H1065">
            <v>0</v>
          </cell>
          <cell r="I1065">
            <v>0</v>
          </cell>
          <cell r="V1065">
            <v>0</v>
          </cell>
        </row>
        <row r="1066">
          <cell r="B1066" t="str">
            <v>3104010203</v>
          </cell>
          <cell r="G1066">
            <v>0</v>
          </cell>
          <cell r="H1066">
            <v>0</v>
          </cell>
          <cell r="I1066">
            <v>0</v>
          </cell>
          <cell r="V1066">
            <v>0</v>
          </cell>
        </row>
        <row r="1067">
          <cell r="B1067" t="str">
            <v>3104010204</v>
          </cell>
          <cell r="G1067">
            <v>0</v>
          </cell>
          <cell r="H1067">
            <v>0</v>
          </cell>
          <cell r="I1067">
            <v>0</v>
          </cell>
          <cell r="V1067">
            <v>0</v>
          </cell>
        </row>
        <row r="1068">
          <cell r="B1068" t="str">
            <v>3104010205</v>
          </cell>
          <cell r="G1068">
            <v>0</v>
          </cell>
          <cell r="H1068">
            <v>0</v>
          </cell>
          <cell r="I1068">
            <v>0</v>
          </cell>
          <cell r="V1068">
            <v>0</v>
          </cell>
        </row>
        <row r="1069">
          <cell r="B1069" t="str">
            <v>3104010206</v>
          </cell>
          <cell r="G1069">
            <v>0</v>
          </cell>
          <cell r="H1069">
            <v>0</v>
          </cell>
          <cell r="I1069">
            <v>0</v>
          </cell>
          <cell r="V1069">
            <v>0</v>
          </cell>
        </row>
        <row r="1070">
          <cell r="B1070" t="str">
            <v>310402</v>
          </cell>
          <cell r="G1070">
            <v>0</v>
          </cell>
          <cell r="H1070">
            <v>0</v>
          </cell>
          <cell r="I1070">
            <v>0</v>
          </cell>
          <cell r="V1070">
            <v>0</v>
          </cell>
        </row>
        <row r="1071">
          <cell r="B1071" t="str">
            <v>31040201</v>
          </cell>
          <cell r="G1071">
            <v>0</v>
          </cell>
          <cell r="H1071">
            <v>0</v>
          </cell>
          <cell r="I1071">
            <v>0</v>
          </cell>
          <cell r="V1071">
            <v>0</v>
          </cell>
        </row>
        <row r="1072">
          <cell r="B1072" t="str">
            <v>3104020101</v>
          </cell>
          <cell r="G1072">
            <v>0</v>
          </cell>
          <cell r="H1072">
            <v>0</v>
          </cell>
          <cell r="I1072">
            <v>0</v>
          </cell>
          <cell r="V1072">
            <v>0</v>
          </cell>
        </row>
        <row r="1073">
          <cell r="B1073" t="str">
            <v>3104020102</v>
          </cell>
          <cell r="G1073">
            <v>0</v>
          </cell>
          <cell r="H1073">
            <v>0</v>
          </cell>
          <cell r="I1073">
            <v>0</v>
          </cell>
          <cell r="V1073">
            <v>0</v>
          </cell>
        </row>
        <row r="1074">
          <cell r="B1074" t="str">
            <v>3104020103</v>
          </cell>
          <cell r="G1074">
            <v>0</v>
          </cell>
          <cell r="H1074">
            <v>0</v>
          </cell>
          <cell r="I1074">
            <v>0</v>
          </cell>
          <cell r="V1074">
            <v>0</v>
          </cell>
        </row>
        <row r="1075">
          <cell r="B1075" t="str">
            <v>3104020104</v>
          </cell>
          <cell r="G1075">
            <v>0</v>
          </cell>
          <cell r="H1075">
            <v>0</v>
          </cell>
          <cell r="I1075">
            <v>0</v>
          </cell>
          <cell r="V1075">
            <v>0</v>
          </cell>
        </row>
        <row r="1076">
          <cell r="B1076" t="str">
            <v>3104020105</v>
          </cell>
          <cell r="G1076">
            <v>0</v>
          </cell>
          <cell r="H1076">
            <v>0</v>
          </cell>
          <cell r="I1076">
            <v>0</v>
          </cell>
          <cell r="V1076">
            <v>0</v>
          </cell>
        </row>
        <row r="1077">
          <cell r="B1077" t="str">
            <v>3104020106</v>
          </cell>
          <cell r="G1077">
            <v>0</v>
          </cell>
          <cell r="H1077">
            <v>0</v>
          </cell>
          <cell r="I1077">
            <v>0</v>
          </cell>
          <cell r="V1077">
            <v>0</v>
          </cell>
        </row>
        <row r="1078">
          <cell r="B1078" t="str">
            <v>31040202</v>
          </cell>
          <cell r="G1078">
            <v>0</v>
          </cell>
          <cell r="H1078">
            <v>0</v>
          </cell>
          <cell r="I1078">
            <v>0</v>
          </cell>
          <cell r="V1078">
            <v>0</v>
          </cell>
        </row>
        <row r="1079">
          <cell r="B1079" t="str">
            <v>3104020201</v>
          </cell>
          <cell r="G1079">
            <v>0</v>
          </cell>
          <cell r="H1079">
            <v>0</v>
          </cell>
          <cell r="I1079">
            <v>0</v>
          </cell>
          <cell r="V1079">
            <v>0</v>
          </cell>
        </row>
        <row r="1080">
          <cell r="B1080" t="str">
            <v>3104020202</v>
          </cell>
          <cell r="G1080">
            <v>0</v>
          </cell>
          <cell r="H1080">
            <v>0</v>
          </cell>
          <cell r="I1080">
            <v>0</v>
          </cell>
          <cell r="V1080">
            <v>0</v>
          </cell>
        </row>
        <row r="1081">
          <cell r="B1081" t="str">
            <v>3104020203</v>
          </cell>
          <cell r="G1081">
            <v>0</v>
          </cell>
          <cell r="H1081">
            <v>0</v>
          </cell>
          <cell r="I1081">
            <v>0</v>
          </cell>
          <cell r="V1081">
            <v>0</v>
          </cell>
        </row>
        <row r="1082">
          <cell r="B1082" t="str">
            <v>3104020204</v>
          </cell>
          <cell r="G1082">
            <v>0</v>
          </cell>
          <cell r="H1082">
            <v>0</v>
          </cell>
          <cell r="I1082">
            <v>0</v>
          </cell>
          <cell r="V1082">
            <v>0</v>
          </cell>
        </row>
        <row r="1083">
          <cell r="B1083" t="str">
            <v>3104020205</v>
          </cell>
          <cell r="G1083">
            <v>0</v>
          </cell>
          <cell r="H1083">
            <v>0</v>
          </cell>
          <cell r="I1083">
            <v>0</v>
          </cell>
          <cell r="V1083">
            <v>0</v>
          </cell>
        </row>
        <row r="1084">
          <cell r="B1084" t="str">
            <v>3104020206</v>
          </cell>
          <cell r="G1084">
            <v>0</v>
          </cell>
          <cell r="H1084">
            <v>0</v>
          </cell>
          <cell r="I1084">
            <v>0</v>
          </cell>
          <cell r="V1084">
            <v>0</v>
          </cell>
        </row>
        <row r="1085">
          <cell r="B1085" t="str">
            <v>3105</v>
          </cell>
          <cell r="G1085">
            <v>0</v>
          </cell>
          <cell r="H1085">
            <v>0</v>
          </cell>
          <cell r="I1085">
            <v>0</v>
          </cell>
          <cell r="V1085">
            <v>0</v>
          </cell>
        </row>
        <row r="1086">
          <cell r="B1086" t="str">
            <v>310501</v>
          </cell>
          <cell r="G1086">
            <v>0</v>
          </cell>
          <cell r="H1086">
            <v>0</v>
          </cell>
          <cell r="I1086">
            <v>0</v>
          </cell>
          <cell r="V1086">
            <v>0</v>
          </cell>
        </row>
        <row r="1087">
          <cell r="B1087" t="str">
            <v>310502</v>
          </cell>
          <cell r="G1087">
            <v>0</v>
          </cell>
          <cell r="H1087">
            <v>0</v>
          </cell>
          <cell r="I1087">
            <v>0</v>
          </cell>
          <cell r="V1087">
            <v>0</v>
          </cell>
        </row>
        <row r="1088">
          <cell r="B1088" t="str">
            <v>3106</v>
          </cell>
          <cell r="G1088">
            <v>317639.01</v>
          </cell>
          <cell r="H1088">
            <v>774012.17999999993</v>
          </cell>
          <cell r="I1088">
            <v>1128877.3700000001</v>
          </cell>
          <cell r="V1088">
            <v>1128877.3700000001</v>
          </cell>
          <cell r="X1088" t="str">
            <v>Otros componentes del patrimonio</v>
          </cell>
        </row>
        <row r="1089">
          <cell r="B1089" t="str">
            <v>310601</v>
          </cell>
          <cell r="G1089">
            <v>453770.02</v>
          </cell>
          <cell r="H1089">
            <v>1105731.68</v>
          </cell>
          <cell r="I1089">
            <v>1612681.96</v>
          </cell>
          <cell r="V1089">
            <v>1612681.96</v>
          </cell>
        </row>
        <row r="1090">
          <cell r="B1090" t="str">
            <v>31060101</v>
          </cell>
          <cell r="G1090">
            <v>453770.02</v>
          </cell>
          <cell r="H1090">
            <v>1105731.6800000002</v>
          </cell>
          <cell r="I1090">
            <v>1612681.96</v>
          </cell>
          <cell r="V1090">
            <v>1612681.96</v>
          </cell>
        </row>
        <row r="1091">
          <cell r="B1091" t="str">
            <v>310602</v>
          </cell>
          <cell r="G1091">
            <v>-136131.01</v>
          </cell>
          <cell r="H1091">
            <v>-331719.5</v>
          </cell>
          <cell r="I1091">
            <v>-483804.59</v>
          </cell>
          <cell r="V1091">
            <v>-483804.59</v>
          </cell>
        </row>
        <row r="1092">
          <cell r="B1092" t="str">
            <v>31060201</v>
          </cell>
          <cell r="G1092">
            <v>-136131.01</v>
          </cell>
          <cell r="H1092">
            <v>-331719.5</v>
          </cell>
          <cell r="I1092">
            <v>-483804.59</v>
          </cell>
          <cell r="V1092">
            <v>-483804.59</v>
          </cell>
        </row>
        <row r="1093">
          <cell r="B1093" t="str">
            <v>4</v>
          </cell>
          <cell r="G1093">
            <v>-275475724.16000003</v>
          </cell>
          <cell r="H1093">
            <v>-300934396.27999997</v>
          </cell>
          <cell r="I1093">
            <v>0</v>
          </cell>
          <cell r="V1093">
            <v>-189100570.95999998</v>
          </cell>
        </row>
        <row r="1094">
          <cell r="B1094" t="str">
            <v>41</v>
          </cell>
          <cell r="G1094">
            <v>-272763246.02999997</v>
          </cell>
          <cell r="H1094">
            <v>-298291623.09000003</v>
          </cell>
          <cell r="I1094">
            <v>0</v>
          </cell>
          <cell r="V1094">
            <v>-186934285.23000002</v>
          </cell>
        </row>
        <row r="1095">
          <cell r="B1095" t="str">
            <v>4101</v>
          </cell>
          <cell r="G1095">
            <v>-267723288.27000001</v>
          </cell>
          <cell r="H1095">
            <v>-293151436.82999998</v>
          </cell>
          <cell r="I1095">
            <v>0</v>
          </cell>
          <cell r="V1095">
            <v>-183315882.87</v>
          </cell>
        </row>
        <row r="1096">
          <cell r="B1096" t="str">
            <v>410101</v>
          </cell>
          <cell r="G1096">
            <v>0</v>
          </cell>
          <cell r="H1096">
            <v>0</v>
          </cell>
          <cell r="I1096">
            <v>0</v>
          </cell>
          <cell r="V1096">
            <v>0</v>
          </cell>
        </row>
        <row r="1097">
          <cell r="B1097" t="str">
            <v>410102</v>
          </cell>
          <cell r="G1097">
            <v>0</v>
          </cell>
          <cell r="H1097">
            <v>0</v>
          </cell>
          <cell r="I1097">
            <v>0</v>
          </cell>
          <cell r="V1097">
            <v>0</v>
          </cell>
        </row>
        <row r="1098">
          <cell r="B1098" t="str">
            <v>410103</v>
          </cell>
          <cell r="G1098">
            <v>0</v>
          </cell>
          <cell r="H1098">
            <v>0</v>
          </cell>
          <cell r="I1098">
            <v>0</v>
          </cell>
          <cell r="V1098">
            <v>0</v>
          </cell>
        </row>
        <row r="1099">
          <cell r="B1099" t="str">
            <v>410104</v>
          </cell>
          <cell r="G1099">
            <v>0</v>
          </cell>
          <cell r="H1099">
            <v>0</v>
          </cell>
          <cell r="I1099">
            <v>0</v>
          </cell>
          <cell r="V1099">
            <v>0</v>
          </cell>
        </row>
        <row r="1100">
          <cell r="B1100" t="str">
            <v>410105</v>
          </cell>
          <cell r="G1100">
            <v>0</v>
          </cell>
          <cell r="H1100">
            <v>0</v>
          </cell>
          <cell r="I1100">
            <v>0</v>
          </cell>
          <cell r="V1100">
            <v>0</v>
          </cell>
        </row>
        <row r="1101">
          <cell r="B1101" t="str">
            <v>410106</v>
          </cell>
          <cell r="G1101">
            <v>-56835061.990000002</v>
          </cell>
          <cell r="H1101">
            <v>-58129883.219999999</v>
          </cell>
          <cell r="I1101">
            <v>0</v>
          </cell>
          <cell r="V1101">
            <v>-44980240.829999998</v>
          </cell>
        </row>
        <row r="1102">
          <cell r="B1102" t="str">
            <v>41010601</v>
          </cell>
          <cell r="G1102">
            <v>0</v>
          </cell>
          <cell r="H1102">
            <v>0</v>
          </cell>
          <cell r="I1102">
            <v>0</v>
          </cell>
          <cell r="V1102">
            <v>0</v>
          </cell>
        </row>
        <row r="1103">
          <cell r="B1103" t="str">
            <v>4101060101</v>
          </cell>
          <cell r="G1103">
            <v>0</v>
          </cell>
          <cell r="H1103">
            <v>0</v>
          </cell>
          <cell r="I1103">
            <v>0</v>
          </cell>
          <cell r="V1103">
            <v>0</v>
          </cell>
        </row>
        <row r="1104">
          <cell r="B1104" t="str">
            <v>4101060102</v>
          </cell>
          <cell r="G1104">
            <v>0</v>
          </cell>
          <cell r="H1104">
            <v>0</v>
          </cell>
          <cell r="I1104">
            <v>0</v>
          </cell>
          <cell r="V1104">
            <v>0</v>
          </cell>
        </row>
        <row r="1105">
          <cell r="B1105" t="str">
            <v>4101060103</v>
          </cell>
          <cell r="G1105">
            <v>0</v>
          </cell>
          <cell r="H1105">
            <v>0</v>
          </cell>
          <cell r="I1105">
            <v>0</v>
          </cell>
          <cell r="V1105">
            <v>0</v>
          </cell>
        </row>
        <row r="1106">
          <cell r="B1106" t="str">
            <v>4101060104</v>
          </cell>
          <cell r="G1106">
            <v>0</v>
          </cell>
          <cell r="H1106">
            <v>0</v>
          </cell>
          <cell r="I1106">
            <v>0</v>
          </cell>
          <cell r="V1106">
            <v>0</v>
          </cell>
        </row>
        <row r="1107">
          <cell r="B1107" t="str">
            <v>41010602</v>
          </cell>
          <cell r="G1107">
            <v>-37448426.939999998</v>
          </cell>
          <cell r="H1107">
            <v>-38539253.579999998</v>
          </cell>
          <cell r="I1107">
            <v>0</v>
          </cell>
          <cell r="V1107">
            <v>-31421774.059999999</v>
          </cell>
        </row>
        <row r="1108">
          <cell r="B1108" t="str">
            <v>4101060201</v>
          </cell>
          <cell r="G1108">
            <v>-24970940.670000002</v>
          </cell>
          <cell r="H1108">
            <v>-25762480.27</v>
          </cell>
          <cell r="I1108">
            <v>0</v>
          </cell>
          <cell r="V1108">
            <v>-21258172.239999998</v>
          </cell>
          <cell r="X1108" t="str">
            <v>Servicios por distribución de energía</v>
          </cell>
          <cell r="Y1108" t="str">
            <v>Servicio por uso de red</v>
          </cell>
        </row>
        <row r="1109">
          <cell r="B1109" t="str">
            <v>4101060202</v>
          </cell>
          <cell r="G1109">
            <v>-4207833.12</v>
          </cell>
          <cell r="H1109">
            <v>-4373481.53</v>
          </cell>
          <cell r="I1109">
            <v>0</v>
          </cell>
          <cell r="V1109">
            <v>-3011344.4699999997</v>
          </cell>
          <cell r="X1109" t="str">
            <v>Servicios por distribución de energía</v>
          </cell>
          <cell r="Y1109" t="str">
            <v>Servicio por uso de red</v>
          </cell>
        </row>
        <row r="1110">
          <cell r="B1110" t="str">
            <v>4101060203</v>
          </cell>
          <cell r="G1110">
            <v>-1816140.96</v>
          </cell>
          <cell r="H1110">
            <v>-1856458.8100000003</v>
          </cell>
          <cell r="I1110">
            <v>0</v>
          </cell>
          <cell r="V1110">
            <v>-1266288.48</v>
          </cell>
          <cell r="X1110" t="str">
            <v>Servicios por distribución de energía</v>
          </cell>
          <cell r="Y1110" t="str">
            <v>Servicio por uso de red</v>
          </cell>
        </row>
        <row r="1111">
          <cell r="B1111" t="str">
            <v>4101060204</v>
          </cell>
          <cell r="G1111">
            <v>0</v>
          </cell>
          <cell r="H1111">
            <v>0</v>
          </cell>
          <cell r="I1111">
            <v>0</v>
          </cell>
          <cell r="V1111">
            <v>0</v>
          </cell>
          <cell r="X1111" t="str">
            <v>Servicios por distribución de energía</v>
          </cell>
          <cell r="Y1111" t="str">
            <v>Servicio por uso de red</v>
          </cell>
        </row>
        <row r="1112">
          <cell r="B1112" t="str">
            <v>4101060205</v>
          </cell>
          <cell r="G1112">
            <v>-6453512.1900000004</v>
          </cell>
          <cell r="H1112">
            <v>-6546832.9700000007</v>
          </cell>
          <cell r="I1112">
            <v>0</v>
          </cell>
          <cell r="V1112">
            <v>-5885968.870000001</v>
          </cell>
          <cell r="X1112" t="str">
            <v>Servicios por distribución de energía</v>
          </cell>
          <cell r="Y1112" t="str">
            <v>Servicio por uso de red</v>
          </cell>
        </row>
        <row r="1113">
          <cell r="B1113" t="str">
            <v>41010603</v>
          </cell>
          <cell r="G1113">
            <v>-20420364.039999999</v>
          </cell>
          <cell r="H1113">
            <v>-21059796.380000003</v>
          </cell>
          <cell r="I1113">
            <v>0</v>
          </cell>
          <cell r="V1113">
            <v>-14099533.83</v>
          </cell>
        </row>
        <row r="1114">
          <cell r="B1114" t="str">
            <v>4101060301</v>
          </cell>
          <cell r="G1114">
            <v>-4850932.59</v>
          </cell>
          <cell r="H1114">
            <v>-4909138.62</v>
          </cell>
          <cell r="I1114">
            <v>0</v>
          </cell>
          <cell r="V1114">
            <v>-3431913.1799999997</v>
          </cell>
        </row>
        <row r="1115">
          <cell r="B1115" t="str">
            <v>410106030101</v>
          </cell>
          <cell r="G1115">
            <v>0</v>
          </cell>
          <cell r="H1115">
            <v>0</v>
          </cell>
          <cell r="I1115">
            <v>0</v>
          </cell>
          <cell r="V1115">
            <v>0</v>
          </cell>
          <cell r="X1115" t="str">
            <v>Servicios por distribución de energía</v>
          </cell>
          <cell r="Y1115" t="str">
            <v>Servicio por uso de red</v>
          </cell>
        </row>
        <row r="1116">
          <cell r="B1116" t="str">
            <v>410106030102</v>
          </cell>
          <cell r="G1116">
            <v>-1773989.26</v>
          </cell>
          <cell r="H1116">
            <v>-1847490.4</v>
          </cell>
          <cell r="I1116">
            <v>0</v>
          </cell>
          <cell r="V1116">
            <v>-1241419.7300000002</v>
          </cell>
          <cell r="X1116" t="str">
            <v>Servicios por distribución de energía</v>
          </cell>
          <cell r="Y1116" t="str">
            <v>Servicio por uso de red</v>
          </cell>
        </row>
        <row r="1117">
          <cell r="B1117" t="str">
            <v>410106030103</v>
          </cell>
          <cell r="G1117">
            <v>0</v>
          </cell>
          <cell r="H1117">
            <v>0</v>
          </cell>
          <cell r="I1117">
            <v>0</v>
          </cell>
          <cell r="V1117">
            <v>0</v>
          </cell>
          <cell r="X1117" t="str">
            <v>Servicios por distribución de energía</v>
          </cell>
          <cell r="Y1117" t="str">
            <v>Servicio por uso de red</v>
          </cell>
        </row>
        <row r="1118">
          <cell r="B1118" t="str">
            <v>410106030104</v>
          </cell>
          <cell r="G1118">
            <v>-1710662.8</v>
          </cell>
          <cell r="H1118">
            <v>-1698597.02</v>
          </cell>
          <cell r="I1118">
            <v>0</v>
          </cell>
          <cell r="V1118">
            <v>-1203968.5900000001</v>
          </cell>
          <cell r="X1118" t="str">
            <v>Servicios por distribución de energía</v>
          </cell>
          <cell r="Y1118" t="str">
            <v>Servicio por uso de red</v>
          </cell>
        </row>
        <row r="1119">
          <cell r="B1119" t="str">
            <v>410106030105</v>
          </cell>
          <cell r="G1119">
            <v>-80272.77</v>
          </cell>
          <cell r="H1119">
            <v>-83157.25</v>
          </cell>
          <cell r="I1119">
            <v>0</v>
          </cell>
          <cell r="V1119">
            <v>-67012.62</v>
          </cell>
          <cell r="X1119" t="str">
            <v>Servicios por distribución de energía</v>
          </cell>
          <cell r="Y1119" t="str">
            <v>Servicio por uso de red</v>
          </cell>
        </row>
        <row r="1120">
          <cell r="B1120" t="str">
            <v>410106030106</v>
          </cell>
          <cell r="G1120">
            <v>-1286007.76</v>
          </cell>
          <cell r="H1120">
            <v>-1279893.9500000002</v>
          </cell>
          <cell r="I1120">
            <v>0</v>
          </cell>
          <cell r="V1120">
            <v>-919512.24</v>
          </cell>
          <cell r="X1120" t="str">
            <v>Servicios por distribución de energía</v>
          </cell>
          <cell r="Y1120" t="str">
            <v>Servicio por uso de red</v>
          </cell>
        </row>
        <row r="1121">
          <cell r="B1121" t="str">
            <v>4101060302</v>
          </cell>
          <cell r="G1121">
            <v>-15569431.449999999</v>
          </cell>
          <cell r="H1121">
            <v>-16150657.76</v>
          </cell>
          <cell r="I1121">
            <v>0</v>
          </cell>
          <cell r="V1121">
            <v>-10667620.65</v>
          </cell>
        </row>
        <row r="1122">
          <cell r="B1122" t="str">
            <v>410106030201</v>
          </cell>
          <cell r="G1122">
            <v>0</v>
          </cell>
          <cell r="H1122">
            <v>0</v>
          </cell>
          <cell r="I1122">
            <v>0</v>
          </cell>
          <cell r="V1122">
            <v>0</v>
          </cell>
          <cell r="X1122" t="str">
            <v>Servicios por distribución de energía</v>
          </cell>
          <cell r="Y1122" t="str">
            <v>Servicio por uso de red</v>
          </cell>
        </row>
        <row r="1123">
          <cell r="B1123" t="str">
            <v>410106030202</v>
          </cell>
          <cell r="G1123">
            <v>-34634.76</v>
          </cell>
          <cell r="H1123">
            <v>-40332.000000000007</v>
          </cell>
          <cell r="I1123">
            <v>0</v>
          </cell>
          <cell r="V1123">
            <v>-26619.789999999994</v>
          </cell>
          <cell r="X1123" t="str">
            <v>Servicios por distribución de energía</v>
          </cell>
          <cell r="Y1123" t="str">
            <v>Servicio por uso de red</v>
          </cell>
        </row>
        <row r="1124">
          <cell r="B1124" t="str">
            <v>410106030203</v>
          </cell>
          <cell r="G1124">
            <v>0</v>
          </cell>
          <cell r="H1124">
            <v>0</v>
          </cell>
          <cell r="I1124">
            <v>0</v>
          </cell>
          <cell r="V1124">
            <v>0</v>
          </cell>
          <cell r="X1124" t="str">
            <v>Servicios por distribución de energía</v>
          </cell>
          <cell r="Y1124" t="str">
            <v>Servicio por uso de red</v>
          </cell>
        </row>
        <row r="1125">
          <cell r="B1125" t="str">
            <v>410106030204</v>
          </cell>
          <cell r="G1125">
            <v>-15534796.689999999</v>
          </cell>
          <cell r="H1125">
            <v>-16110325.76</v>
          </cell>
          <cell r="I1125">
            <v>0</v>
          </cell>
          <cell r="V1125">
            <v>-10641000.859999999</v>
          </cell>
          <cell r="X1125" t="str">
            <v>Servicios por distribución de energía</v>
          </cell>
          <cell r="Y1125" t="str">
            <v>Servicio por uso de red</v>
          </cell>
        </row>
        <row r="1126">
          <cell r="B1126" t="str">
            <v>41010604</v>
          </cell>
          <cell r="G1126">
            <v>-346715.01</v>
          </cell>
          <cell r="H1126">
            <v>-375903.38000000006</v>
          </cell>
          <cell r="I1126">
            <v>0</v>
          </cell>
          <cell r="V1126">
            <v>-297155.05</v>
          </cell>
        </row>
        <row r="1127">
          <cell r="B1127" t="str">
            <v>4101060401</v>
          </cell>
          <cell r="G1127">
            <v>-147702.5</v>
          </cell>
          <cell r="H1127">
            <v>-132782.87</v>
          </cell>
          <cell r="I1127">
            <v>0</v>
          </cell>
          <cell r="V1127">
            <v>-95071.709999999992</v>
          </cell>
        </row>
        <row r="1128">
          <cell r="B1128" t="str">
            <v>410106040101</v>
          </cell>
          <cell r="G1128">
            <v>-38971.980000000003</v>
          </cell>
          <cell r="H1128">
            <v>-35058.14</v>
          </cell>
          <cell r="I1128">
            <v>0</v>
          </cell>
          <cell r="V1128">
            <v>-16312.219999999998</v>
          </cell>
          <cell r="X1128" t="str">
            <v>Servicios por distribución de energía</v>
          </cell>
          <cell r="Y1128" t="str">
            <v>Servicio por uso de red</v>
          </cell>
        </row>
        <row r="1129">
          <cell r="B1129" t="str">
            <v>410106040102</v>
          </cell>
          <cell r="G1129">
            <v>-61544.75</v>
          </cell>
          <cell r="H1129">
            <v>-53391.71</v>
          </cell>
          <cell r="I1129">
            <v>0</v>
          </cell>
          <cell r="V1129">
            <v>-51953.829999999994</v>
          </cell>
          <cell r="X1129" t="str">
            <v>Servicios por distribución de energía</v>
          </cell>
          <cell r="Y1129" t="str">
            <v>Servicio por uso de red</v>
          </cell>
        </row>
        <row r="1130">
          <cell r="B1130" t="str">
            <v>410106040103</v>
          </cell>
          <cell r="G1130">
            <v>-592.84</v>
          </cell>
          <cell r="H1130">
            <v>-615.77</v>
          </cell>
          <cell r="I1130">
            <v>0</v>
          </cell>
          <cell r="V1130">
            <v>-401.98</v>
          </cell>
          <cell r="X1130" t="str">
            <v>Servicios por distribución de energía</v>
          </cell>
          <cell r="Y1130" t="str">
            <v>Servicio por uso de red</v>
          </cell>
        </row>
        <row r="1131">
          <cell r="B1131" t="str">
            <v>410106040104</v>
          </cell>
          <cell r="G1131">
            <v>-46592.93</v>
          </cell>
          <cell r="H1131">
            <v>-43717.250000000007</v>
          </cell>
          <cell r="I1131">
            <v>0</v>
          </cell>
          <cell r="V1131">
            <v>-26403.680000000004</v>
          </cell>
          <cell r="X1131" t="str">
            <v>Servicios por distribución de energía</v>
          </cell>
          <cell r="Y1131" t="str">
            <v>Servicio por uso de red</v>
          </cell>
        </row>
        <row r="1132">
          <cell r="B1132" t="str">
            <v>4101060402</v>
          </cell>
          <cell r="G1132">
            <v>-199012.51</v>
          </cell>
          <cell r="H1132">
            <v>-243120.51</v>
          </cell>
          <cell r="I1132">
            <v>0</v>
          </cell>
          <cell r="V1132">
            <v>-202083.34000000003</v>
          </cell>
        </row>
        <row r="1133">
          <cell r="B1133" t="str">
            <v>410106040201</v>
          </cell>
          <cell r="G1133">
            <v>-1362.13</v>
          </cell>
          <cell r="H1133">
            <v>-1501.3999999999999</v>
          </cell>
          <cell r="I1133">
            <v>0</v>
          </cell>
          <cell r="V1133">
            <v>-379.65</v>
          </cell>
          <cell r="X1133" t="str">
            <v>Servicios por distribución de energía</v>
          </cell>
          <cell r="Y1133" t="str">
            <v>Servicio por uso de red</v>
          </cell>
        </row>
        <row r="1134">
          <cell r="B1134" t="str">
            <v>410106040202</v>
          </cell>
          <cell r="G1134">
            <v>-197650.38</v>
          </cell>
          <cell r="H1134">
            <v>-241619.11</v>
          </cell>
          <cell r="I1134">
            <v>0</v>
          </cell>
          <cell r="V1134">
            <v>-201703.68999999997</v>
          </cell>
          <cell r="X1134" t="str">
            <v>Servicios por distribución de energía</v>
          </cell>
          <cell r="Y1134" t="str">
            <v>Servicio por uso de red</v>
          </cell>
        </row>
        <row r="1135">
          <cell r="B1135" t="str">
            <v>41010605</v>
          </cell>
          <cell r="G1135">
            <v>1380444</v>
          </cell>
          <cell r="H1135">
            <v>1845070.1199999999</v>
          </cell>
          <cell r="I1135">
            <v>0</v>
          </cell>
          <cell r="V1135">
            <v>838222.1100000001</v>
          </cell>
        </row>
        <row r="1136">
          <cell r="B1136" t="str">
            <v>4101060501</v>
          </cell>
          <cell r="G1136">
            <v>1380444</v>
          </cell>
          <cell r="H1136">
            <v>1845070.1199999999</v>
          </cell>
          <cell r="I1136">
            <v>0</v>
          </cell>
          <cell r="V1136">
            <v>838222.1100000001</v>
          </cell>
          <cell r="X1136" t="str">
            <v>Servicios por distribución de energía</v>
          </cell>
          <cell r="Y1136" t="str">
            <v>Servicio por uso de red</v>
          </cell>
        </row>
        <row r="1137">
          <cell r="B1137" t="str">
            <v>410107</v>
          </cell>
          <cell r="G1137">
            <v>-194816148.02000001</v>
          </cell>
          <cell r="H1137">
            <v>-220845378.70999998</v>
          </cell>
          <cell r="I1137">
            <v>0</v>
          </cell>
          <cell r="V1137">
            <v>-129566842.84999999</v>
          </cell>
        </row>
        <row r="1138">
          <cell r="B1138" t="str">
            <v>41010701</v>
          </cell>
          <cell r="G1138">
            <v>-190236839.33000001</v>
          </cell>
          <cell r="H1138">
            <v>-216245161.44999999</v>
          </cell>
          <cell r="I1138">
            <v>0</v>
          </cell>
          <cell r="V1138">
            <v>-125924878.32000001</v>
          </cell>
        </row>
        <row r="1139">
          <cell r="B1139" t="str">
            <v>4101070101</v>
          </cell>
          <cell r="G1139">
            <v>-79302279.549999997</v>
          </cell>
          <cell r="H1139">
            <v>-90359278.549999997</v>
          </cell>
          <cell r="I1139">
            <v>0</v>
          </cell>
          <cell r="V1139">
            <v>-61441837.219999999</v>
          </cell>
        </row>
        <row r="1140">
          <cell r="B1140" t="str">
            <v>410107010101</v>
          </cell>
          <cell r="G1140">
            <v>-61549299.130000003</v>
          </cell>
          <cell r="H1140">
            <v>-70023513.24000001</v>
          </cell>
          <cell r="I1140">
            <v>0</v>
          </cell>
          <cell r="V1140">
            <v>-49306252.280000001</v>
          </cell>
          <cell r="X1140" t="str">
            <v>Servicios por distribución de energía</v>
          </cell>
          <cell r="Y1140" t="str">
            <v>Servicios por distribución de energía</v>
          </cell>
        </row>
        <row r="1141">
          <cell r="B1141" t="str">
            <v>410107010102</v>
          </cell>
          <cell r="G1141">
            <v>-3937378.1</v>
          </cell>
          <cell r="H1141">
            <v>-4527177.2299999995</v>
          </cell>
          <cell r="I1141">
            <v>0</v>
          </cell>
          <cell r="V1141">
            <v>-2710849.03</v>
          </cell>
          <cell r="X1141" t="str">
            <v>Servicios por distribución de energía</v>
          </cell>
          <cell r="Y1141" t="str">
            <v>Servicios por distribución de energía</v>
          </cell>
        </row>
        <row r="1142">
          <cell r="B1142" t="str">
            <v>410107010103</v>
          </cell>
          <cell r="G1142">
            <v>-13815602.32</v>
          </cell>
          <cell r="H1142">
            <v>-15808588.080000002</v>
          </cell>
          <cell r="I1142">
            <v>0</v>
          </cell>
          <cell r="V1142">
            <v>-9424735.9100000001</v>
          </cell>
          <cell r="X1142" t="str">
            <v>Servicios por distribución de energía</v>
          </cell>
          <cell r="Y1142" t="str">
            <v>Servicios por distribución de energía</v>
          </cell>
        </row>
        <row r="1143">
          <cell r="B1143" t="str">
            <v>410107010104</v>
          </cell>
          <cell r="G1143">
            <v>0</v>
          </cell>
          <cell r="H1143">
            <v>0</v>
          </cell>
          <cell r="I1143">
            <v>0</v>
          </cell>
          <cell r="V1143">
            <v>0</v>
          </cell>
          <cell r="X1143" t="str">
            <v>Servicios por distribución de energía</v>
          </cell>
          <cell r="Y1143" t="str">
            <v>Servicios por distribución de energía</v>
          </cell>
        </row>
        <row r="1144">
          <cell r="B1144" t="str">
            <v>4101070102</v>
          </cell>
          <cell r="G1144">
            <v>-13813573.49</v>
          </cell>
          <cell r="H1144">
            <v>-15672269.010000002</v>
          </cell>
          <cell r="I1144">
            <v>0</v>
          </cell>
          <cell r="V1144">
            <v>-10045481.6</v>
          </cell>
        </row>
        <row r="1145">
          <cell r="B1145" t="str">
            <v>410107010201</v>
          </cell>
          <cell r="G1145">
            <v>0</v>
          </cell>
          <cell r="H1145">
            <v>0</v>
          </cell>
          <cell r="I1145">
            <v>0</v>
          </cell>
          <cell r="V1145">
            <v>0</v>
          </cell>
          <cell r="X1145" t="str">
            <v>Servicios por distribución de energía</v>
          </cell>
          <cell r="Y1145" t="str">
            <v>Servicios por distribución de energía</v>
          </cell>
        </row>
        <row r="1146">
          <cell r="B1146" t="str">
            <v>410107010202</v>
          </cell>
          <cell r="G1146">
            <v>-2151306.7999999998</v>
          </cell>
          <cell r="H1146">
            <v>-2469628.59</v>
          </cell>
          <cell r="I1146">
            <v>0</v>
          </cell>
          <cell r="V1146">
            <v>-1328290.33</v>
          </cell>
          <cell r="X1146" t="str">
            <v>Servicios por distribución de energía</v>
          </cell>
          <cell r="Y1146" t="str">
            <v>Servicios por distribución de energía</v>
          </cell>
        </row>
        <row r="1147">
          <cell r="B1147" t="str">
            <v>410107010203</v>
          </cell>
          <cell r="G1147">
            <v>0</v>
          </cell>
          <cell r="H1147">
            <v>0</v>
          </cell>
          <cell r="I1147">
            <v>0</v>
          </cell>
          <cell r="V1147">
            <v>0</v>
          </cell>
          <cell r="X1147" t="str">
            <v>Servicios por distribución de energía</v>
          </cell>
          <cell r="Y1147" t="str">
            <v>Servicios por distribución de energía</v>
          </cell>
        </row>
        <row r="1148">
          <cell r="B1148" t="str">
            <v>410107010204</v>
          </cell>
          <cell r="G1148">
            <v>-6488010.2699999996</v>
          </cell>
          <cell r="H1148">
            <v>-7368393.3700000001</v>
          </cell>
          <cell r="I1148">
            <v>0</v>
          </cell>
          <cell r="V1148">
            <v>-4637744.92</v>
          </cell>
          <cell r="X1148" t="str">
            <v>Servicios por distribución de energía</v>
          </cell>
          <cell r="Y1148" t="str">
            <v>Servicios por distribución de energía</v>
          </cell>
        </row>
        <row r="1149">
          <cell r="B1149" t="str">
            <v>410107010205</v>
          </cell>
          <cell r="G1149">
            <v>-120496.41</v>
          </cell>
          <cell r="H1149">
            <v>-132243.19</v>
          </cell>
          <cell r="I1149">
            <v>0</v>
          </cell>
          <cell r="V1149">
            <v>-95143.529999999984</v>
          </cell>
          <cell r="X1149" t="str">
            <v>Servicios por distribución de energía</v>
          </cell>
          <cell r="Y1149" t="str">
            <v>Servicios por distribución de energía</v>
          </cell>
        </row>
        <row r="1150">
          <cell r="B1150" t="str">
            <v>410107010206</v>
          </cell>
          <cell r="G1150">
            <v>-5053760.01</v>
          </cell>
          <cell r="H1150">
            <v>-5702003.8600000013</v>
          </cell>
          <cell r="I1150">
            <v>0</v>
          </cell>
          <cell r="V1150">
            <v>-3984302.82</v>
          </cell>
          <cell r="X1150" t="str">
            <v>Servicios por distribución de energía</v>
          </cell>
          <cell r="Y1150" t="str">
            <v>Servicios por distribución de energía</v>
          </cell>
        </row>
        <row r="1151">
          <cell r="B1151" t="str">
            <v>4101070103</v>
          </cell>
          <cell r="G1151">
            <v>-96776949.060000002</v>
          </cell>
          <cell r="H1151">
            <v>-108037500.51000001</v>
          </cell>
          <cell r="I1151">
            <v>0</v>
          </cell>
          <cell r="V1151">
            <v>-57816240.449999988</v>
          </cell>
        </row>
        <row r="1152">
          <cell r="B1152" t="str">
            <v>410107010301</v>
          </cell>
          <cell r="G1152">
            <v>0</v>
          </cell>
          <cell r="H1152">
            <v>0</v>
          </cell>
          <cell r="I1152">
            <v>0</v>
          </cell>
          <cell r="V1152">
            <v>0</v>
          </cell>
          <cell r="X1152" t="str">
            <v>Servicios por distribución de energía</v>
          </cell>
          <cell r="Y1152" t="str">
            <v>Servicios por distribución de energía</v>
          </cell>
        </row>
        <row r="1153">
          <cell r="B1153" t="str">
            <v>410107010302</v>
          </cell>
          <cell r="G1153">
            <v>-34266.980000000003</v>
          </cell>
          <cell r="H1153">
            <v>-42746.000000000007</v>
          </cell>
          <cell r="I1153">
            <v>0</v>
          </cell>
          <cell r="V1153">
            <v>-20729.73</v>
          </cell>
          <cell r="X1153" t="str">
            <v>Servicios por distribución de energía</v>
          </cell>
          <cell r="Y1153" t="str">
            <v>Servicios por distribución de energía</v>
          </cell>
        </row>
        <row r="1154">
          <cell r="B1154" t="str">
            <v>410107010303</v>
          </cell>
          <cell r="G1154">
            <v>0</v>
          </cell>
          <cell r="H1154">
            <v>0</v>
          </cell>
          <cell r="I1154">
            <v>0</v>
          </cell>
          <cell r="V1154">
            <v>0</v>
          </cell>
          <cell r="X1154" t="str">
            <v>Servicios por distribución de energía</v>
          </cell>
          <cell r="Y1154" t="str">
            <v>Servicios por distribución de energía</v>
          </cell>
        </row>
        <row r="1155">
          <cell r="B1155" t="str">
            <v>410107010304</v>
          </cell>
          <cell r="G1155">
            <v>-96742682.079999998</v>
          </cell>
          <cell r="H1155">
            <v>-107994754.51000001</v>
          </cell>
          <cell r="I1155">
            <v>0</v>
          </cell>
          <cell r="V1155">
            <v>-57795510.719999999</v>
          </cell>
          <cell r="X1155" t="str">
            <v>Servicios por distribución de energía</v>
          </cell>
          <cell r="Y1155" t="str">
            <v>Servicios por distribución de energía</v>
          </cell>
        </row>
        <row r="1156">
          <cell r="B1156" t="str">
            <v>4101070104</v>
          </cell>
          <cell r="G1156">
            <v>-681043.6</v>
          </cell>
          <cell r="H1156">
            <v>-2825470.76</v>
          </cell>
          <cell r="I1156">
            <v>0</v>
          </cell>
          <cell r="V1156">
            <v>2211018.1800000002</v>
          </cell>
        </row>
        <row r="1157">
          <cell r="B1157" t="str">
            <v>410107010401</v>
          </cell>
          <cell r="G1157">
            <v>-37450.53</v>
          </cell>
          <cell r="H1157">
            <v>-43012.06</v>
          </cell>
          <cell r="I1157">
            <v>0</v>
          </cell>
          <cell r="V1157">
            <v>-15197.949999999999</v>
          </cell>
          <cell r="X1157" t="str">
            <v>Servicios por distribución de energía</v>
          </cell>
          <cell r="Y1157" t="str">
            <v>Servicios por distribución de energía</v>
          </cell>
        </row>
        <row r="1158">
          <cell r="B1158" t="str">
            <v>410107010402</v>
          </cell>
          <cell r="G1158">
            <v>-643593.06999999995</v>
          </cell>
          <cell r="H1158">
            <v>-2782458.6999999997</v>
          </cell>
          <cell r="I1158">
            <v>0</v>
          </cell>
          <cell r="V1158">
            <v>2226216.1300000004</v>
          </cell>
          <cell r="X1158" t="str">
            <v>Servicios por distribución de energía</v>
          </cell>
          <cell r="Y1158" t="str">
            <v>Servicios por distribución de energía</v>
          </cell>
        </row>
        <row r="1159">
          <cell r="B1159" t="str">
            <v>4101070105</v>
          </cell>
          <cell r="G1159">
            <v>337006.37</v>
          </cell>
          <cell r="H1159">
            <v>649357.38</v>
          </cell>
          <cell r="I1159">
            <v>0</v>
          </cell>
          <cell r="V1159">
            <v>1167662.77</v>
          </cell>
        </row>
        <row r="1160">
          <cell r="B1160" t="str">
            <v>410107010501</v>
          </cell>
          <cell r="G1160">
            <v>337006.37</v>
          </cell>
          <cell r="H1160">
            <v>619010.98</v>
          </cell>
          <cell r="I1160">
            <v>0</v>
          </cell>
          <cell r="V1160">
            <v>551066.71000000008</v>
          </cell>
          <cell r="X1160" t="str">
            <v>Servicios por distribución de energía</v>
          </cell>
          <cell r="Y1160" t="str">
            <v>Servicios por distribución de energía</v>
          </cell>
        </row>
        <row r="1161">
          <cell r="B1161" t="str">
            <v>410107010502</v>
          </cell>
          <cell r="G1161">
            <v>0</v>
          </cell>
          <cell r="H1161">
            <v>30346.399999999998</v>
          </cell>
          <cell r="I1161">
            <v>0</v>
          </cell>
          <cell r="V1161">
            <v>616596.06000000006</v>
          </cell>
          <cell r="X1161" t="str">
            <v>Servicios por distribución de energía</v>
          </cell>
          <cell r="Y1161" t="str">
            <v>Servicios por distribución de energía</v>
          </cell>
        </row>
        <row r="1162">
          <cell r="B1162" t="str">
            <v>41010702</v>
          </cell>
          <cell r="G1162">
            <v>-4579308.6900000004</v>
          </cell>
          <cell r="H1162">
            <v>-4600217.2600000007</v>
          </cell>
          <cell r="I1162">
            <v>0</v>
          </cell>
          <cell r="V1162">
            <v>-3641964.53</v>
          </cell>
        </row>
        <row r="1163">
          <cell r="B1163" t="str">
            <v>4101070201</v>
          </cell>
          <cell r="G1163">
            <v>-4384661.1900000004</v>
          </cell>
          <cell r="H1163">
            <v>-4404459.74</v>
          </cell>
          <cell r="I1163">
            <v>0</v>
          </cell>
          <cell r="V1163">
            <v>-3487315.8099999996</v>
          </cell>
        </row>
        <row r="1164">
          <cell r="B1164" t="str">
            <v>410107020101</v>
          </cell>
          <cell r="G1164">
            <v>-4088958.92</v>
          </cell>
          <cell r="H1164">
            <v>-4101637.9000000004</v>
          </cell>
          <cell r="I1164">
            <v>0</v>
          </cell>
          <cell r="V1164">
            <v>-3240764.62</v>
          </cell>
          <cell r="X1164" t="str">
            <v>Servicios por distribución de energía</v>
          </cell>
          <cell r="Y1164" t="str">
            <v>Servicios de atención a clientes</v>
          </cell>
        </row>
        <row r="1165">
          <cell r="B1165" t="str">
            <v>410107020102</v>
          </cell>
          <cell r="G1165">
            <v>-6596.79</v>
          </cell>
          <cell r="H1165">
            <v>-6841.7800000000007</v>
          </cell>
          <cell r="I1165">
            <v>0</v>
          </cell>
          <cell r="V1165">
            <v>-5332.1899999999987</v>
          </cell>
          <cell r="X1165" t="str">
            <v>Servicios por distribución de energía</v>
          </cell>
          <cell r="Y1165" t="str">
            <v>Servicios de atención a clientes</v>
          </cell>
        </row>
        <row r="1166">
          <cell r="B1166" t="str">
            <v>410107020103</v>
          </cell>
          <cell r="G1166">
            <v>-289105.48</v>
          </cell>
          <cell r="H1166">
            <v>-295980.06</v>
          </cell>
          <cell r="I1166">
            <v>0</v>
          </cell>
          <cell r="V1166">
            <v>-241219</v>
          </cell>
          <cell r="X1166" t="str">
            <v>Servicios por distribución de energía</v>
          </cell>
          <cell r="Y1166" t="str">
            <v>Servicios de atención a clientes</v>
          </cell>
        </row>
        <row r="1167">
          <cell r="B1167" t="str">
            <v>410107020104</v>
          </cell>
          <cell r="G1167">
            <v>0</v>
          </cell>
          <cell r="H1167">
            <v>0</v>
          </cell>
          <cell r="I1167">
            <v>0</v>
          </cell>
          <cell r="V1167">
            <v>0</v>
          </cell>
          <cell r="X1167" t="str">
            <v>Servicios por distribución de energía</v>
          </cell>
          <cell r="Y1167" t="str">
            <v>Servicios de atención a clientes</v>
          </cell>
        </row>
        <row r="1168">
          <cell r="B1168" t="str">
            <v>4101070202</v>
          </cell>
          <cell r="G1168">
            <v>-25860.68</v>
          </cell>
          <cell r="H1168">
            <v>-26066.36</v>
          </cell>
          <cell r="I1168">
            <v>0</v>
          </cell>
          <cell r="V1168">
            <v>-20486.909999999996</v>
          </cell>
        </row>
        <row r="1169">
          <cell r="B1169" t="str">
            <v>410107020201</v>
          </cell>
          <cell r="G1169">
            <v>0</v>
          </cell>
          <cell r="H1169">
            <v>0</v>
          </cell>
          <cell r="I1169">
            <v>0</v>
          </cell>
          <cell r="V1169">
            <v>0</v>
          </cell>
          <cell r="X1169" t="str">
            <v>Servicios por distribución de energía</v>
          </cell>
          <cell r="Y1169" t="str">
            <v>Servicios de atención a clientes</v>
          </cell>
        </row>
        <row r="1170">
          <cell r="B1170" t="str">
            <v>410107020202</v>
          </cell>
          <cell r="G1170">
            <v>-5299.51</v>
          </cell>
          <cell r="H1170">
            <v>-5528.45</v>
          </cell>
          <cell r="I1170">
            <v>0</v>
          </cell>
          <cell r="V1170">
            <v>-4531.3899999999994</v>
          </cell>
          <cell r="X1170" t="str">
            <v>Servicios por distribución de energía</v>
          </cell>
          <cell r="Y1170" t="str">
            <v>Servicios de atención a clientes</v>
          </cell>
        </row>
        <row r="1171">
          <cell r="B1171" t="str">
            <v>410107020203</v>
          </cell>
          <cell r="G1171">
            <v>0</v>
          </cell>
          <cell r="H1171">
            <v>0</v>
          </cell>
          <cell r="I1171">
            <v>0</v>
          </cell>
          <cell r="V1171">
            <v>0</v>
          </cell>
          <cell r="X1171" t="str">
            <v>Servicios por distribución de energía</v>
          </cell>
          <cell r="Y1171" t="str">
            <v>Servicios de atención a clientes</v>
          </cell>
        </row>
        <row r="1172">
          <cell r="B1172" t="str">
            <v>410107020204</v>
          </cell>
          <cell r="G1172">
            <v>-15083.15</v>
          </cell>
          <cell r="H1172">
            <v>-15082.17</v>
          </cell>
          <cell r="I1172">
            <v>0</v>
          </cell>
          <cell r="V1172">
            <v>-11745.56</v>
          </cell>
          <cell r="X1172" t="str">
            <v>Servicios por distribución de energía</v>
          </cell>
          <cell r="Y1172" t="str">
            <v>Servicios de atención a clientes</v>
          </cell>
        </row>
        <row r="1173">
          <cell r="B1173" t="str">
            <v>410107020205</v>
          </cell>
          <cell r="G1173">
            <v>-138.71</v>
          </cell>
          <cell r="H1173">
            <v>-144.59000000000003</v>
          </cell>
          <cell r="I1173">
            <v>0</v>
          </cell>
          <cell r="V1173">
            <v>-132.52000000000001</v>
          </cell>
          <cell r="X1173" t="str">
            <v>Servicios por distribución de energía</v>
          </cell>
          <cell r="Y1173" t="str">
            <v>Servicios de atención a clientes</v>
          </cell>
        </row>
        <row r="1174">
          <cell r="B1174" t="str">
            <v>410107020206</v>
          </cell>
          <cell r="G1174">
            <v>-5339.31</v>
          </cell>
          <cell r="H1174">
            <v>-5311.1500000000005</v>
          </cell>
          <cell r="I1174">
            <v>0</v>
          </cell>
          <cell r="V1174">
            <v>-4077.44</v>
          </cell>
          <cell r="X1174" t="str">
            <v>Servicios por distribución de energía</v>
          </cell>
          <cell r="Y1174" t="str">
            <v>Servicios de atención a clientes</v>
          </cell>
        </row>
        <row r="1175">
          <cell r="B1175" t="str">
            <v>4101070203</v>
          </cell>
          <cell r="G1175">
            <v>-168786.82</v>
          </cell>
          <cell r="H1175">
            <v>-169691.16</v>
          </cell>
          <cell r="I1175">
            <v>0</v>
          </cell>
          <cell r="V1175">
            <v>-134161.81</v>
          </cell>
        </row>
        <row r="1176">
          <cell r="B1176" t="str">
            <v>410107020301</v>
          </cell>
          <cell r="G1176">
            <v>0</v>
          </cell>
          <cell r="H1176">
            <v>0</v>
          </cell>
          <cell r="I1176">
            <v>0</v>
          </cell>
          <cell r="V1176">
            <v>0</v>
          </cell>
          <cell r="X1176" t="str">
            <v>Servicios por distribución de energía</v>
          </cell>
          <cell r="Y1176" t="str">
            <v>Servicios de atención a clientes</v>
          </cell>
        </row>
        <row r="1177">
          <cell r="B1177" t="str">
            <v>410107020302</v>
          </cell>
          <cell r="G1177">
            <v>-876.78</v>
          </cell>
          <cell r="H1177">
            <v>-857.67999999999984</v>
          </cell>
          <cell r="I1177">
            <v>0</v>
          </cell>
          <cell r="V1177">
            <v>-647.42999999999995</v>
          </cell>
          <cell r="X1177" t="str">
            <v>Servicios por distribución de energía</v>
          </cell>
          <cell r="Y1177" t="str">
            <v>Servicios de atención a clientes</v>
          </cell>
        </row>
        <row r="1178">
          <cell r="B1178" t="str">
            <v>410107020303</v>
          </cell>
          <cell r="G1178">
            <v>0</v>
          </cell>
          <cell r="H1178">
            <v>0</v>
          </cell>
          <cell r="I1178">
            <v>0</v>
          </cell>
          <cell r="V1178">
            <v>0</v>
          </cell>
          <cell r="X1178" t="str">
            <v>Servicios por distribución de energía</v>
          </cell>
          <cell r="Y1178" t="str">
            <v>Servicios de atención a clientes</v>
          </cell>
        </row>
        <row r="1179">
          <cell r="B1179" t="str">
            <v>410107020304</v>
          </cell>
          <cell r="G1179">
            <v>-167910.04</v>
          </cell>
          <cell r="H1179">
            <v>-168833.48</v>
          </cell>
          <cell r="I1179">
            <v>0</v>
          </cell>
          <cell r="V1179">
            <v>-133514.38</v>
          </cell>
          <cell r="X1179" t="str">
            <v>Servicios por distribución de energía</v>
          </cell>
          <cell r="Y1179" t="str">
            <v>Servicios de atención a clientes</v>
          </cell>
        </row>
        <row r="1180">
          <cell r="B1180" t="str">
            <v>410108</v>
          </cell>
          <cell r="G1180">
            <v>-3356802.19</v>
          </cell>
          <cell r="H1180">
            <v>-4054668.67</v>
          </cell>
          <cell r="I1180">
            <v>0</v>
          </cell>
          <cell r="V1180">
            <v>-2342331.81</v>
          </cell>
        </row>
        <row r="1181">
          <cell r="B1181" t="str">
            <v>4101080100</v>
          </cell>
          <cell r="G1181">
            <v>-3356802.19</v>
          </cell>
          <cell r="H1181">
            <v>-4054668.67</v>
          </cell>
          <cell r="I1181">
            <v>0</v>
          </cell>
          <cell r="V1181">
            <v>-2342331.81</v>
          </cell>
          <cell r="X1181" t="str">
            <v>Servicios por distribución de energía</v>
          </cell>
          <cell r="Y1181" t="str">
            <v>Servicios por distribución de energía</v>
          </cell>
        </row>
        <row r="1182">
          <cell r="B1182" t="str">
            <v>4101080200</v>
          </cell>
          <cell r="G1182">
            <v>0</v>
          </cell>
          <cell r="H1182">
            <v>0</v>
          </cell>
          <cell r="I1182">
            <v>0</v>
          </cell>
          <cell r="V1182">
            <v>0</v>
          </cell>
        </row>
        <row r="1183">
          <cell r="B1183" t="str">
            <v>410109</v>
          </cell>
          <cell r="G1183">
            <v>-12715276.07</v>
          </cell>
          <cell r="H1183">
            <v>-10121506.230000002</v>
          </cell>
          <cell r="I1183">
            <v>0</v>
          </cell>
          <cell r="V1183">
            <v>-6426467.3799999999</v>
          </cell>
        </row>
        <row r="1184">
          <cell r="B1184" t="str">
            <v>4101090100</v>
          </cell>
          <cell r="G1184">
            <v>-12715276.07</v>
          </cell>
          <cell r="H1184">
            <v>-10121506.230000002</v>
          </cell>
          <cell r="I1184">
            <v>0</v>
          </cell>
          <cell r="V1184">
            <v>-6426467.3799999999</v>
          </cell>
          <cell r="X1184" t="str">
            <v>Servicios por distribución de energía</v>
          </cell>
          <cell r="Y1184" t="str">
            <v>Ventas de excedentes de energía al MRS</v>
          </cell>
        </row>
        <row r="1185">
          <cell r="B1185" t="str">
            <v>4102</v>
          </cell>
          <cell r="G1185">
            <v>-5039957.76</v>
          </cell>
          <cell r="H1185">
            <v>-5140186.26</v>
          </cell>
          <cell r="I1185">
            <v>0</v>
          </cell>
          <cell r="V1185">
            <v>-3618402.3600000003</v>
          </cell>
        </row>
        <row r="1186">
          <cell r="B1186" t="str">
            <v>410201</v>
          </cell>
          <cell r="G1186">
            <v>-3061981.65</v>
          </cell>
          <cell r="H1186">
            <v>-3201560.65</v>
          </cell>
          <cell r="I1186">
            <v>0</v>
          </cell>
          <cell r="V1186">
            <v>-2528337.2199999997</v>
          </cell>
        </row>
        <row r="1187">
          <cell r="B1187" t="str">
            <v>4102010100</v>
          </cell>
          <cell r="G1187">
            <v>-117045.36</v>
          </cell>
          <cell r="H1187">
            <v>-115994.73000000001</v>
          </cell>
          <cell r="I1187">
            <v>0</v>
          </cell>
          <cell r="V1187">
            <v>-85454.12</v>
          </cell>
          <cell r="X1187" t="str">
            <v>Otros ingresos operacionales</v>
          </cell>
          <cell r="Y1187" t="str">
            <v>Arrendamientos</v>
          </cell>
        </row>
        <row r="1188">
          <cell r="B1188" t="str">
            <v>4102010200</v>
          </cell>
          <cell r="G1188">
            <v>-208199.17</v>
          </cell>
          <cell r="H1188">
            <v>-227578.47000000003</v>
          </cell>
          <cell r="I1188">
            <v>0</v>
          </cell>
          <cell r="V1188">
            <v>-97951.129999999976</v>
          </cell>
          <cell r="X1188" t="str">
            <v>Otros ingresos operacionales</v>
          </cell>
          <cell r="Y1188" t="str">
            <v>Servicios relacionados a la distribución</v>
          </cell>
        </row>
        <row r="1189">
          <cell r="B1189" t="str">
            <v>4102010300</v>
          </cell>
          <cell r="G1189">
            <v>-4890.24</v>
          </cell>
          <cell r="H1189">
            <v>-3805.4999999999995</v>
          </cell>
          <cell r="I1189">
            <v>0</v>
          </cell>
          <cell r="V1189">
            <v>-2550</v>
          </cell>
          <cell r="X1189" t="str">
            <v>Otros ingresos operacionales</v>
          </cell>
          <cell r="Y1189" t="str">
            <v>Servicios relacionados a la distribución</v>
          </cell>
        </row>
        <row r="1190">
          <cell r="B1190" t="str">
            <v>4102010400</v>
          </cell>
          <cell r="G1190">
            <v>-678379.46</v>
          </cell>
          <cell r="H1190">
            <v>-745812.32999999984</v>
          </cell>
          <cell r="I1190">
            <v>0</v>
          </cell>
          <cell r="V1190">
            <v>-488318.30000000005</v>
          </cell>
          <cell r="X1190" t="str">
            <v>Otros ingresos operacionales</v>
          </cell>
          <cell r="Y1190" t="str">
            <v>Servicios relacionados a la distribución</v>
          </cell>
        </row>
        <row r="1191">
          <cell r="B1191" t="str">
            <v>4102010500</v>
          </cell>
          <cell r="G1191">
            <v>-1911358.62</v>
          </cell>
          <cell r="H1191">
            <v>-2026648.46</v>
          </cell>
          <cell r="I1191">
            <v>0</v>
          </cell>
          <cell r="V1191">
            <v>-1796544</v>
          </cell>
          <cell r="X1191" t="str">
            <v>Otros ingresos operacionales</v>
          </cell>
          <cell r="Y1191" t="str">
            <v>Arrendamientos</v>
          </cell>
        </row>
        <row r="1192">
          <cell r="B1192" t="str">
            <v>4102010600</v>
          </cell>
          <cell r="G1192">
            <v>0</v>
          </cell>
          <cell r="H1192">
            <v>0</v>
          </cell>
          <cell r="I1192">
            <v>0</v>
          </cell>
          <cell r="V1192">
            <v>0</v>
          </cell>
          <cell r="X1192" t="str">
            <v>Otros ingresos operacionales</v>
          </cell>
          <cell r="Y1192" t="str">
            <v>Servicios relacionados a la distribución</v>
          </cell>
        </row>
        <row r="1193">
          <cell r="B1193" t="str">
            <v>4102010700</v>
          </cell>
          <cell r="G1193">
            <v>-54826.13</v>
          </cell>
          <cell r="H1193">
            <v>-35269.68</v>
          </cell>
          <cell r="I1193">
            <v>0</v>
          </cell>
          <cell r="V1193">
            <v>-15920.87</v>
          </cell>
          <cell r="X1193" t="str">
            <v>Otros ingresos operacionales</v>
          </cell>
          <cell r="Y1193" t="str">
            <v>Otros ingresos</v>
          </cell>
        </row>
        <row r="1194">
          <cell r="B1194" t="str">
            <v>4102010800</v>
          </cell>
          <cell r="G1194">
            <v>-40634.43</v>
          </cell>
          <cell r="H1194">
            <v>-35532.950000000004</v>
          </cell>
          <cell r="I1194">
            <v>0</v>
          </cell>
          <cell r="V1194">
            <v>-32518.2</v>
          </cell>
          <cell r="X1194" t="str">
            <v>Otros ingresos operacionales</v>
          </cell>
          <cell r="Y1194" t="str">
            <v>Servicios de proyectos de ingeniería a clientes</v>
          </cell>
        </row>
        <row r="1195">
          <cell r="B1195" t="str">
            <v>4102010900</v>
          </cell>
          <cell r="G1195">
            <v>-46648.24</v>
          </cell>
          <cell r="H1195">
            <v>-10918.529999999997</v>
          </cell>
          <cell r="I1195">
            <v>0</v>
          </cell>
          <cell r="V1195">
            <v>-9080.6</v>
          </cell>
          <cell r="X1195" t="str">
            <v>Otros ingresos operacionales</v>
          </cell>
          <cell r="Y1195" t="str">
            <v>Otros ingresos</v>
          </cell>
        </row>
        <row r="1196">
          <cell r="B1196" t="str">
            <v>4102011000</v>
          </cell>
          <cell r="G1196">
            <v>0</v>
          </cell>
          <cell r="H1196">
            <v>0</v>
          </cell>
          <cell r="I1196">
            <v>0</v>
          </cell>
          <cell r="V1196">
            <v>0</v>
          </cell>
          <cell r="X1196" t="str">
            <v>Otros ingresos operacionales</v>
          </cell>
          <cell r="Y1196" t="str">
            <v>Otros ingresos</v>
          </cell>
        </row>
        <row r="1197">
          <cell r="B1197" t="str">
            <v>410202</v>
          </cell>
          <cell r="G1197">
            <v>-1503262.29</v>
          </cell>
          <cell r="H1197">
            <v>-1513136.8399999999</v>
          </cell>
          <cell r="I1197">
            <v>0</v>
          </cell>
          <cell r="V1197">
            <v>-781829.32</v>
          </cell>
        </row>
        <row r="1198">
          <cell r="B1198" t="str">
            <v>4102020100</v>
          </cell>
          <cell r="G1198">
            <v>-1472115.09</v>
          </cell>
          <cell r="H1198">
            <v>-1479596.3199999998</v>
          </cell>
          <cell r="I1198">
            <v>0</v>
          </cell>
          <cell r="V1198">
            <v>-758854.4</v>
          </cell>
          <cell r="X1198" t="str">
            <v>Otros ingresos operacionales</v>
          </cell>
          <cell r="Y1198" t="str">
            <v>Servicios de proyectos de ingeniería a clientes</v>
          </cell>
        </row>
        <row r="1199">
          <cell r="B1199" t="str">
            <v>4102020200</v>
          </cell>
          <cell r="G1199">
            <v>-31147.200000000001</v>
          </cell>
          <cell r="H1199">
            <v>-33540.519999999997</v>
          </cell>
          <cell r="I1199">
            <v>0</v>
          </cell>
          <cell r="V1199">
            <v>-22974.92</v>
          </cell>
          <cell r="X1199" t="str">
            <v>Otros ingresos operacionales</v>
          </cell>
          <cell r="Y1199" t="str">
            <v>Servicios de proyectos de ingeniería a clientes</v>
          </cell>
        </row>
        <row r="1200">
          <cell r="B1200" t="str">
            <v>4102020300</v>
          </cell>
          <cell r="G1200">
            <v>0</v>
          </cell>
          <cell r="H1200">
            <v>0</v>
          </cell>
          <cell r="I1200">
            <v>0</v>
          </cell>
          <cell r="V1200">
            <v>0</v>
          </cell>
          <cell r="X1200" t="str">
            <v>Otros ingresos operacionales</v>
          </cell>
          <cell r="Y1200" t="str">
            <v>Otros ingresos</v>
          </cell>
        </row>
        <row r="1201">
          <cell r="B1201" t="str">
            <v>410203</v>
          </cell>
          <cell r="G1201">
            <v>-216.64</v>
          </cell>
          <cell r="H1201">
            <v>0</v>
          </cell>
          <cell r="I1201">
            <v>0</v>
          </cell>
          <cell r="V1201">
            <v>0</v>
          </cell>
        </row>
        <row r="1202">
          <cell r="B1202" t="str">
            <v>4102030100</v>
          </cell>
          <cell r="G1202">
            <v>0</v>
          </cell>
          <cell r="H1202">
            <v>0</v>
          </cell>
          <cell r="I1202">
            <v>0</v>
          </cell>
          <cell r="V1202">
            <v>0</v>
          </cell>
          <cell r="X1202" t="str">
            <v>Otros ingresos operacionales</v>
          </cell>
          <cell r="Y1202" t="str">
            <v>Otros ingresos</v>
          </cell>
        </row>
        <row r="1203">
          <cell r="B1203" t="str">
            <v>4102030200</v>
          </cell>
          <cell r="G1203">
            <v>0</v>
          </cell>
          <cell r="H1203">
            <v>0</v>
          </cell>
          <cell r="I1203">
            <v>0</v>
          </cell>
          <cell r="V1203">
            <v>0</v>
          </cell>
          <cell r="X1203" t="str">
            <v>Otros ingresos operacionales</v>
          </cell>
          <cell r="Y1203" t="str">
            <v>Otros ingresos</v>
          </cell>
        </row>
        <row r="1204">
          <cell r="B1204" t="str">
            <v>4102030300</v>
          </cell>
          <cell r="G1204">
            <v>0</v>
          </cell>
          <cell r="H1204">
            <v>0</v>
          </cell>
          <cell r="I1204">
            <v>0</v>
          </cell>
          <cell r="V1204">
            <v>0</v>
          </cell>
          <cell r="X1204" t="str">
            <v>Otros ingresos operacionales</v>
          </cell>
          <cell r="Y1204" t="str">
            <v>Otros ingresos</v>
          </cell>
        </row>
        <row r="1205">
          <cell r="B1205" t="str">
            <v>4102030400</v>
          </cell>
          <cell r="G1205">
            <v>-216.65</v>
          </cell>
          <cell r="H1205">
            <v>0</v>
          </cell>
          <cell r="I1205">
            <v>0</v>
          </cell>
          <cell r="V1205">
            <v>0</v>
          </cell>
          <cell r="X1205" t="str">
            <v>Otros ingresos operacionales</v>
          </cell>
          <cell r="Y1205" t="str">
            <v>Otros ingresos</v>
          </cell>
        </row>
        <row r="1206">
          <cell r="B1206" t="str">
            <v>4102030500</v>
          </cell>
          <cell r="G1206">
            <v>0.01</v>
          </cell>
          <cell r="H1206">
            <v>0</v>
          </cell>
          <cell r="I1206">
            <v>0</v>
          </cell>
          <cell r="V1206">
            <v>0</v>
          </cell>
          <cell r="X1206" t="str">
            <v>Otros ingresos operacionales</v>
          </cell>
          <cell r="Y1206" t="str">
            <v>Otros ingresos</v>
          </cell>
        </row>
        <row r="1207">
          <cell r="B1207" t="str">
            <v>410204</v>
          </cell>
          <cell r="G1207">
            <v>0</v>
          </cell>
          <cell r="H1207">
            <v>0</v>
          </cell>
          <cell r="I1207">
            <v>0</v>
          </cell>
          <cell r="V1207">
            <v>0</v>
          </cell>
        </row>
        <row r="1208">
          <cell r="B1208" t="str">
            <v>4102040100</v>
          </cell>
          <cell r="G1208">
            <v>-474497.18</v>
          </cell>
          <cell r="H1208">
            <v>-425488.76999999996</v>
          </cell>
          <cell r="I1208">
            <v>0</v>
          </cell>
          <cell r="V1208">
            <v>-308235.82</v>
          </cell>
          <cell r="X1208" t="str">
            <v>Otros ingresos operacionales</v>
          </cell>
          <cell r="Y1208" t="str">
            <v>Servicios administrativos</v>
          </cell>
        </row>
        <row r="1209">
          <cell r="B1209" t="str">
            <v>42</v>
          </cell>
          <cell r="G1209">
            <v>-2712478.13</v>
          </cell>
          <cell r="H1209">
            <v>-2642773.1899999995</v>
          </cell>
          <cell r="I1209">
            <v>0</v>
          </cell>
          <cell r="V1209">
            <v>-2166285.73</v>
          </cell>
        </row>
        <row r="1210">
          <cell r="B1210" t="str">
            <v>4201</v>
          </cell>
          <cell r="G1210">
            <v>-1699805.63</v>
          </cell>
          <cell r="H1210">
            <v>-1339194.4500000002</v>
          </cell>
          <cell r="I1210">
            <v>0</v>
          </cell>
          <cell r="V1210">
            <v>-1382107.4999999998</v>
          </cell>
        </row>
        <row r="1211">
          <cell r="B1211" t="str">
            <v>420101</v>
          </cell>
          <cell r="G1211">
            <v>-619275.27</v>
          </cell>
          <cell r="H1211">
            <v>-325330.51</v>
          </cell>
          <cell r="I1211">
            <v>0</v>
          </cell>
          <cell r="V1211">
            <v>-595798.52</v>
          </cell>
        </row>
        <row r="1212">
          <cell r="B1212" t="str">
            <v>4201010100</v>
          </cell>
          <cell r="G1212">
            <v>-222565.27</v>
          </cell>
          <cell r="H1212">
            <v>-63291.80999999999</v>
          </cell>
          <cell r="I1212">
            <v>0</v>
          </cell>
          <cell r="V1212">
            <v>-162360.86000000002</v>
          </cell>
          <cell r="X1212" t="str">
            <v>Ingresos financieros</v>
          </cell>
          <cell r="Y1212" t="str">
            <v>Intereses por depósitos bancarios e inversiones</v>
          </cell>
        </row>
        <row r="1213">
          <cell r="B1213" t="str">
            <v>4201010200</v>
          </cell>
          <cell r="G1213">
            <v>-278157.02</v>
          </cell>
          <cell r="H1213">
            <v>-196834.62000000002</v>
          </cell>
          <cell r="I1213">
            <v>0</v>
          </cell>
          <cell r="V1213">
            <v>-279885.43999999994</v>
          </cell>
          <cell r="X1213" t="str">
            <v>Ingresos financieros</v>
          </cell>
          <cell r="Y1213" t="str">
            <v>Intereses por depósitos bancarios e inversiones</v>
          </cell>
        </row>
        <row r="1214">
          <cell r="B1214" t="str">
            <v>4201010300</v>
          </cell>
          <cell r="G1214">
            <v>-14961.78</v>
          </cell>
          <cell r="H1214">
            <v>0</v>
          </cell>
          <cell r="I1214">
            <v>0</v>
          </cell>
          <cell r="V1214">
            <v>-43184.68</v>
          </cell>
          <cell r="X1214" t="str">
            <v>Ingresos financieros</v>
          </cell>
          <cell r="Y1214" t="str">
            <v>Intereses por depósitos bancarios e inversiones</v>
          </cell>
        </row>
        <row r="1215">
          <cell r="B1215" t="str">
            <v>4201010400</v>
          </cell>
          <cell r="G1215">
            <v>-103591.2</v>
          </cell>
          <cell r="H1215">
            <v>-65204.079999999994</v>
          </cell>
          <cell r="I1215">
            <v>0</v>
          </cell>
          <cell r="V1215">
            <v>-110367.54000000001</v>
          </cell>
          <cell r="X1215" t="str">
            <v>Ingresos financieros</v>
          </cell>
          <cell r="Y1215" t="str">
            <v>Intereses por depósitos bancarios e inversiones</v>
          </cell>
        </row>
        <row r="1216">
          <cell r="B1216" t="str">
            <v>420102</v>
          </cell>
          <cell r="G1216">
            <v>-65180.59</v>
          </cell>
          <cell r="H1216">
            <v>-63432.99</v>
          </cell>
          <cell r="I1216">
            <v>0</v>
          </cell>
          <cell r="V1216">
            <v>-22773.33</v>
          </cell>
        </row>
        <row r="1217">
          <cell r="B1217" t="str">
            <v>4201020100</v>
          </cell>
          <cell r="G1217">
            <v>-65180.59</v>
          </cell>
          <cell r="H1217">
            <v>-63432.99</v>
          </cell>
          <cell r="I1217">
            <v>0</v>
          </cell>
          <cell r="V1217">
            <v>-22773.33</v>
          </cell>
          <cell r="X1217" t="str">
            <v>Ingresos financieros</v>
          </cell>
          <cell r="Y1217" t="str">
            <v>Intereses por préstamos a partes relacionadas</v>
          </cell>
        </row>
        <row r="1218">
          <cell r="B1218" t="str">
            <v>420103</v>
          </cell>
          <cell r="G1218">
            <v>0</v>
          </cell>
          <cell r="H1218">
            <v>0</v>
          </cell>
          <cell r="I1218">
            <v>0</v>
          </cell>
          <cell r="V1218">
            <v>0</v>
          </cell>
        </row>
        <row r="1219">
          <cell r="B1219" t="str">
            <v>420104</v>
          </cell>
          <cell r="G1219">
            <v>-1969.44</v>
          </cell>
          <cell r="H1219">
            <v>-909.32</v>
          </cell>
          <cell r="I1219">
            <v>0</v>
          </cell>
          <cell r="V1219">
            <v>0</v>
          </cell>
        </row>
        <row r="1220">
          <cell r="B1220" t="str">
            <v>4201040100</v>
          </cell>
          <cell r="G1220">
            <v>-1969.44</v>
          </cell>
          <cell r="H1220">
            <v>0</v>
          </cell>
          <cell r="I1220">
            <v>0</v>
          </cell>
          <cell r="V1220">
            <v>0</v>
          </cell>
          <cell r="X1220" t="str">
            <v>Ingresos financieros</v>
          </cell>
          <cell r="Y1220" t="str">
            <v>Intereses por depósitos bancarios e inversiones</v>
          </cell>
        </row>
        <row r="1221">
          <cell r="B1221" t="str">
            <v>4201040200</v>
          </cell>
          <cell r="G1221">
            <v>0</v>
          </cell>
          <cell r="H1221">
            <v>-909.32</v>
          </cell>
          <cell r="I1221">
            <v>0</v>
          </cell>
          <cell r="V1221">
            <v>0</v>
          </cell>
          <cell r="X1221" t="str">
            <v>Ingresos financieros</v>
          </cell>
          <cell r="Y1221" t="str">
            <v>Intereses cobrados a clientes</v>
          </cell>
        </row>
        <row r="1222">
          <cell r="B1222" t="str">
            <v>420109</v>
          </cell>
          <cell r="G1222">
            <v>-1013380.33</v>
          </cell>
          <cell r="H1222">
            <v>-949521.63000000024</v>
          </cell>
          <cell r="I1222">
            <v>0</v>
          </cell>
          <cell r="V1222">
            <v>-763535.65</v>
          </cell>
        </row>
        <row r="1223">
          <cell r="B1223" t="str">
            <v>4201090100</v>
          </cell>
          <cell r="G1223">
            <v>-943194.25</v>
          </cell>
          <cell r="H1223">
            <v>-869053.89000000013</v>
          </cell>
          <cell r="I1223">
            <v>0</v>
          </cell>
          <cell r="V1223">
            <v>-676119.58</v>
          </cell>
          <cell r="X1223" t="str">
            <v>Ingresos financieros</v>
          </cell>
          <cell r="Y1223" t="str">
            <v>Intereses cobrados a clientes</v>
          </cell>
        </row>
        <row r="1224">
          <cell r="B1224" t="str">
            <v>4201090200</v>
          </cell>
          <cell r="G1224">
            <v>-57920.43</v>
          </cell>
          <cell r="H1224">
            <v>-52649.979999999996</v>
          </cell>
          <cell r="I1224">
            <v>0</v>
          </cell>
          <cell r="V1224">
            <v>-43899.22</v>
          </cell>
          <cell r="X1224" t="str">
            <v>Ingresos financieros</v>
          </cell>
          <cell r="Y1224" t="str">
            <v>Intereses cobrados a clientes</v>
          </cell>
        </row>
        <row r="1225">
          <cell r="B1225" t="str">
            <v>4201090300</v>
          </cell>
          <cell r="G1225">
            <v>-7091.45</v>
          </cell>
          <cell r="H1225">
            <v>-20341.330000000002</v>
          </cell>
          <cell r="I1225">
            <v>0</v>
          </cell>
          <cell r="V1225">
            <v>-41206.730000000003</v>
          </cell>
          <cell r="X1225" t="str">
            <v>Ingresos financieros</v>
          </cell>
          <cell r="Y1225" t="str">
            <v>Intereses cobrados a clientes</v>
          </cell>
        </row>
        <row r="1226">
          <cell r="B1226" t="str">
            <v>4201090400</v>
          </cell>
          <cell r="G1226">
            <v>-5174.2</v>
          </cell>
          <cell r="H1226">
            <v>-7476.43</v>
          </cell>
          <cell r="I1226">
            <v>0</v>
          </cell>
          <cell r="V1226">
            <v>-2310.12</v>
          </cell>
          <cell r="X1226" t="str">
            <v>Ingresos financieros</v>
          </cell>
          <cell r="Y1226" t="str">
            <v>Otros ingresos financieros</v>
          </cell>
        </row>
        <row r="1227">
          <cell r="B1227" t="str">
            <v>4201090500</v>
          </cell>
          <cell r="G1227">
            <v>0</v>
          </cell>
          <cell r="H1227">
            <v>0</v>
          </cell>
          <cell r="I1227">
            <v>0</v>
          </cell>
          <cell r="V1227">
            <v>0</v>
          </cell>
          <cell r="X1227" t="str">
            <v>Ingresos financieros</v>
          </cell>
          <cell r="Y1227" t="str">
            <v>Otros ingresos financieros</v>
          </cell>
        </row>
        <row r="1228">
          <cell r="B1228" t="str">
            <v>4202</v>
          </cell>
          <cell r="G1228">
            <v>-162969.26</v>
          </cell>
          <cell r="H1228">
            <v>-159517.78</v>
          </cell>
          <cell r="I1228">
            <v>0</v>
          </cell>
          <cell r="V1228">
            <v>-238529.09</v>
          </cell>
        </row>
        <row r="1229">
          <cell r="B1229" t="str">
            <v>4202010000</v>
          </cell>
          <cell r="G1229">
            <v>0</v>
          </cell>
          <cell r="H1229">
            <v>0</v>
          </cell>
          <cell r="I1229">
            <v>0</v>
          </cell>
          <cell r="V1229">
            <v>0</v>
          </cell>
        </row>
        <row r="1230">
          <cell r="B1230" t="str">
            <v>4202020000</v>
          </cell>
          <cell r="G1230">
            <v>-162969.26</v>
          </cell>
          <cell r="H1230">
            <v>-159517.78</v>
          </cell>
          <cell r="I1230">
            <v>0</v>
          </cell>
          <cell r="V1230">
            <v>-238529.09</v>
          </cell>
          <cell r="X1230" t="str">
            <v>Ingresos por dividendos</v>
          </cell>
        </row>
        <row r="1231">
          <cell r="B1231" t="str">
            <v>4203</v>
          </cell>
          <cell r="G1231">
            <v>-808417.13</v>
          </cell>
          <cell r="H1231">
            <v>-1030441.5</v>
          </cell>
          <cell r="I1231">
            <v>0</v>
          </cell>
          <cell r="V1231">
            <v>-541538.54</v>
          </cell>
        </row>
        <row r="1232">
          <cell r="B1232" t="str">
            <v>4203010000</v>
          </cell>
          <cell r="G1232">
            <v>0</v>
          </cell>
          <cell r="H1232">
            <v>0</v>
          </cell>
          <cell r="I1232">
            <v>0</v>
          </cell>
          <cell r="V1232">
            <v>0</v>
          </cell>
          <cell r="X1232" t="str">
            <v>Otros ingresos operacionales</v>
          </cell>
          <cell r="Y1232" t="str">
            <v>Otros ingresos</v>
          </cell>
        </row>
        <row r="1233">
          <cell r="B1233" t="str">
            <v>4203020000</v>
          </cell>
          <cell r="G1233">
            <v>0</v>
          </cell>
          <cell r="H1233">
            <v>0</v>
          </cell>
          <cell r="I1233">
            <v>0</v>
          </cell>
          <cell r="V1233">
            <v>0</v>
          </cell>
          <cell r="X1233" t="str">
            <v>Otros ingresos operacionales</v>
          </cell>
          <cell r="Y1233" t="str">
            <v>Otros ingresos</v>
          </cell>
        </row>
        <row r="1234">
          <cell r="B1234" t="str">
            <v>4203030000</v>
          </cell>
          <cell r="G1234">
            <v>0</v>
          </cell>
          <cell r="H1234">
            <v>0</v>
          </cell>
          <cell r="I1234">
            <v>0</v>
          </cell>
          <cell r="V1234">
            <v>0</v>
          </cell>
          <cell r="X1234" t="str">
            <v>Otros ingresos operacionales</v>
          </cell>
          <cell r="Y1234" t="str">
            <v>Otros ingresos</v>
          </cell>
        </row>
        <row r="1235">
          <cell r="B1235" t="str">
            <v>420309</v>
          </cell>
          <cell r="G1235">
            <v>-808417.13</v>
          </cell>
          <cell r="H1235">
            <v>-1030441.5</v>
          </cell>
          <cell r="I1235">
            <v>0</v>
          </cell>
          <cell r="V1235">
            <v>-541538.54</v>
          </cell>
        </row>
        <row r="1236">
          <cell r="B1236" t="str">
            <v>4203090100</v>
          </cell>
          <cell r="G1236">
            <v>-17841.66</v>
          </cell>
          <cell r="H1236">
            <v>-21604.560000000001</v>
          </cell>
          <cell r="I1236">
            <v>0</v>
          </cell>
          <cell r="V1236">
            <v>-10257.58</v>
          </cell>
          <cell r="X1236" t="str">
            <v>Otros ingresos operacionales</v>
          </cell>
          <cell r="Y1236" t="str">
            <v>Otros Ingresos</v>
          </cell>
        </row>
        <row r="1237">
          <cell r="B1237" t="str">
            <v>4203090200</v>
          </cell>
          <cell r="G1237">
            <v>-558839.15</v>
          </cell>
          <cell r="H1237">
            <v>-578610.5199999999</v>
          </cell>
          <cell r="I1237">
            <v>0</v>
          </cell>
          <cell r="V1237">
            <v>-460116.30999999994</v>
          </cell>
          <cell r="X1237" t="str">
            <v>Otros ingresos operacionales</v>
          </cell>
          <cell r="Y1237" t="str">
            <v>Servicios de recaudación</v>
          </cell>
        </row>
        <row r="1238">
          <cell r="B1238" t="str">
            <v>4203090300</v>
          </cell>
          <cell r="G1238">
            <v>-231736.32000000001</v>
          </cell>
          <cell r="H1238">
            <v>-430226.42000000004</v>
          </cell>
          <cell r="I1238">
            <v>0</v>
          </cell>
          <cell r="V1238">
            <v>-71164.650000000009</v>
          </cell>
          <cell r="X1238" t="str">
            <v>Otros ingresos operacionales</v>
          </cell>
          <cell r="Y1238" t="str">
            <v>Otros Ingresos</v>
          </cell>
        </row>
        <row r="1239">
          <cell r="B1239" t="str">
            <v>4203090400</v>
          </cell>
          <cell r="G1239">
            <v>0</v>
          </cell>
          <cell r="H1239">
            <v>0</v>
          </cell>
          <cell r="I1239">
            <v>0</v>
          </cell>
          <cell r="V1239">
            <v>0</v>
          </cell>
          <cell r="X1239" t="str">
            <v>Otros ingresos operacionales</v>
          </cell>
          <cell r="Y1239" t="str">
            <v>Otros Ingresos</v>
          </cell>
        </row>
        <row r="1240">
          <cell r="B1240" t="str">
            <v>4204</v>
          </cell>
          <cell r="G1240">
            <v>-41286.11</v>
          </cell>
          <cell r="H1240">
            <v>-113619.46</v>
          </cell>
          <cell r="I1240">
            <v>0</v>
          </cell>
          <cell r="V1240">
            <v>-4110.6000000000004</v>
          </cell>
        </row>
        <row r="1241">
          <cell r="B1241" t="str">
            <v>4204010000</v>
          </cell>
          <cell r="G1241">
            <v>-556.04999999999995</v>
          </cell>
          <cell r="H1241">
            <v>-113619.46</v>
          </cell>
          <cell r="I1241">
            <v>0</v>
          </cell>
          <cell r="V1241">
            <v>-4110.6000000000004</v>
          </cell>
          <cell r="X1241" t="str">
            <v>Otros ingresos operacionales</v>
          </cell>
          <cell r="Y1241" t="str">
            <v>Ingresos por venta de activos fijos</v>
          </cell>
        </row>
        <row r="1242">
          <cell r="B1242" t="str">
            <v>4204020000</v>
          </cell>
          <cell r="G1242">
            <v>-40730.06</v>
          </cell>
          <cell r="H1242">
            <v>0</v>
          </cell>
          <cell r="I1242">
            <v>0</v>
          </cell>
          <cell r="V1242">
            <v>0</v>
          </cell>
          <cell r="X1242" t="str">
            <v>Otros ingresos operacionales</v>
          </cell>
          <cell r="Y1242" t="str">
            <v>Indemnizaciones por seguros</v>
          </cell>
        </row>
        <row r="1243">
          <cell r="B1243" t="str">
            <v>4204030000</v>
          </cell>
          <cell r="G1243">
            <v>0</v>
          </cell>
          <cell r="H1243">
            <v>0</v>
          </cell>
          <cell r="I1243">
            <v>0</v>
          </cell>
          <cell r="V1243">
            <v>0</v>
          </cell>
        </row>
        <row r="1244">
          <cell r="B1244" t="str">
            <v>4204040000</v>
          </cell>
          <cell r="G1244">
            <v>0</v>
          </cell>
          <cell r="H1244">
            <v>0</v>
          </cell>
          <cell r="I1244">
            <v>0</v>
          </cell>
          <cell r="V1244">
            <v>0</v>
          </cell>
        </row>
        <row r="1245">
          <cell r="B1245" t="str">
            <v>4204090000</v>
          </cell>
          <cell r="G1245">
            <v>0</v>
          </cell>
          <cell r="H1245">
            <v>0</v>
          </cell>
          <cell r="I1245">
            <v>0</v>
          </cell>
          <cell r="V1245">
            <v>0</v>
          </cell>
        </row>
        <row r="1246">
          <cell r="B1246" t="str">
            <v>4205</v>
          </cell>
          <cell r="G1246">
            <v>0</v>
          </cell>
          <cell r="H1246">
            <v>0</v>
          </cell>
          <cell r="I1246">
            <v>0</v>
          </cell>
          <cell r="V1246">
            <v>0</v>
          </cell>
        </row>
        <row r="1247">
          <cell r="B1247" t="str">
            <v>4205010000</v>
          </cell>
          <cell r="G1247">
            <v>0</v>
          </cell>
          <cell r="H1247">
            <v>0</v>
          </cell>
          <cell r="I1247">
            <v>0</v>
          </cell>
          <cell r="V1247">
            <v>0</v>
          </cell>
        </row>
        <row r="1248">
          <cell r="B1248" t="str">
            <v>5</v>
          </cell>
          <cell r="G1248">
            <v>264595588.34</v>
          </cell>
          <cell r="H1248">
            <v>287189380.83000004</v>
          </cell>
          <cell r="I1248">
            <v>0</v>
          </cell>
          <cell r="V1248">
            <v>180883045.00999996</v>
          </cell>
        </row>
        <row r="1249">
          <cell r="B1249" t="str">
            <v>51</v>
          </cell>
          <cell r="G1249">
            <v>253896581.63999999</v>
          </cell>
          <cell r="H1249">
            <v>275293694.94</v>
          </cell>
          <cell r="I1249">
            <v>0</v>
          </cell>
          <cell r="V1249">
            <v>172513822.58000001</v>
          </cell>
        </row>
        <row r="1250">
          <cell r="B1250" t="str">
            <v>5101</v>
          </cell>
          <cell r="G1250">
            <v>205979798.49000001</v>
          </cell>
          <cell r="H1250">
            <v>228457467.28000003</v>
          </cell>
          <cell r="I1250">
            <v>0</v>
          </cell>
          <cell r="V1250">
            <v>137620548.06999999</v>
          </cell>
        </row>
        <row r="1251">
          <cell r="B1251" t="str">
            <v>510101</v>
          </cell>
          <cell r="G1251">
            <v>205979798.49000001</v>
          </cell>
          <cell r="H1251">
            <v>228457467.28000003</v>
          </cell>
          <cell r="I1251">
            <v>0</v>
          </cell>
          <cell r="V1251">
            <v>137620548.06999999</v>
          </cell>
        </row>
        <row r="1252">
          <cell r="B1252" t="str">
            <v>51010101</v>
          </cell>
          <cell r="G1252">
            <v>206578553</v>
          </cell>
          <cell r="H1252">
            <v>240385601.41</v>
          </cell>
          <cell r="I1252">
            <v>0</v>
          </cell>
          <cell r="V1252">
            <v>131043603.30999999</v>
          </cell>
        </row>
        <row r="1253">
          <cell r="B1253" t="str">
            <v>51010102</v>
          </cell>
          <cell r="G1253">
            <v>-598754.51</v>
          </cell>
          <cell r="H1253">
            <v>-11962068.91</v>
          </cell>
          <cell r="I1253">
            <v>0</v>
          </cell>
          <cell r="V1253">
            <v>6458035.299999998</v>
          </cell>
        </row>
        <row r="1254">
          <cell r="B1254" t="str">
            <v>51010103</v>
          </cell>
          <cell r="G1254">
            <v>0</v>
          </cell>
          <cell r="H1254">
            <v>33934.78</v>
          </cell>
          <cell r="I1254">
            <v>0</v>
          </cell>
          <cell r="V1254">
            <v>118909.45999999999</v>
          </cell>
        </row>
        <row r="1255">
          <cell r="B1255" t="str">
            <v>5102</v>
          </cell>
          <cell r="G1255">
            <v>30812427.09</v>
          </cell>
          <cell r="H1255">
            <v>29837769.160000004</v>
          </cell>
          <cell r="I1255">
            <v>0</v>
          </cell>
          <cell r="V1255">
            <v>21988941.350000001</v>
          </cell>
        </row>
        <row r="1256">
          <cell r="B1256" t="str">
            <v>510201</v>
          </cell>
          <cell r="G1256">
            <v>0</v>
          </cell>
          <cell r="H1256">
            <v>0</v>
          </cell>
          <cell r="I1256">
            <v>0</v>
          </cell>
          <cell r="V1256">
            <v>0</v>
          </cell>
        </row>
        <row r="1257">
          <cell r="B1257" t="str">
            <v>51020101</v>
          </cell>
          <cell r="G1257">
            <v>0</v>
          </cell>
          <cell r="H1257">
            <v>0</v>
          </cell>
          <cell r="I1257">
            <v>0</v>
          </cell>
          <cell r="V1257">
            <v>0</v>
          </cell>
        </row>
        <row r="1258">
          <cell r="B1258" t="str">
            <v>51020102</v>
          </cell>
          <cell r="G1258">
            <v>0</v>
          </cell>
          <cell r="H1258">
            <v>0</v>
          </cell>
          <cell r="I1258">
            <v>0</v>
          </cell>
          <cell r="V1258">
            <v>0</v>
          </cell>
        </row>
        <row r="1259">
          <cell r="B1259" t="str">
            <v>51020103</v>
          </cell>
          <cell r="G1259">
            <v>0</v>
          </cell>
          <cell r="H1259">
            <v>0</v>
          </cell>
          <cell r="I1259">
            <v>0</v>
          </cell>
          <cell r="V1259">
            <v>0</v>
          </cell>
        </row>
        <row r="1260">
          <cell r="B1260" t="str">
            <v>51020104</v>
          </cell>
          <cell r="G1260">
            <v>0</v>
          </cell>
          <cell r="H1260">
            <v>0</v>
          </cell>
          <cell r="I1260">
            <v>0</v>
          </cell>
          <cell r="V1260">
            <v>0</v>
          </cell>
        </row>
        <row r="1261">
          <cell r="B1261" t="str">
            <v>510202</v>
          </cell>
          <cell r="G1261">
            <v>0</v>
          </cell>
          <cell r="H1261">
            <v>0</v>
          </cell>
          <cell r="I1261">
            <v>0</v>
          </cell>
          <cell r="V1261">
            <v>0</v>
          </cell>
        </row>
        <row r="1262">
          <cell r="B1262" t="str">
            <v>510203</v>
          </cell>
          <cell r="G1262">
            <v>17139990.710000001</v>
          </cell>
          <cell r="H1262">
            <v>17379004.930000003</v>
          </cell>
          <cell r="I1262">
            <v>0</v>
          </cell>
          <cell r="V1262">
            <v>13311745.099999998</v>
          </cell>
        </row>
        <row r="1263">
          <cell r="B1263" t="str">
            <v>51020301</v>
          </cell>
          <cell r="G1263">
            <v>17137402.210000001</v>
          </cell>
          <cell r="H1263">
            <v>17372090.249999996</v>
          </cell>
          <cell r="I1263">
            <v>0</v>
          </cell>
          <cell r="V1263">
            <v>13311041.789999999</v>
          </cell>
        </row>
        <row r="1264">
          <cell r="B1264" t="str">
            <v>51020302</v>
          </cell>
          <cell r="G1264">
            <v>2588.5</v>
          </cell>
          <cell r="H1264">
            <v>6914.6800000000012</v>
          </cell>
          <cell r="I1264">
            <v>0</v>
          </cell>
          <cell r="V1264">
            <v>703.31</v>
          </cell>
        </row>
        <row r="1265">
          <cell r="B1265" t="str">
            <v>510204</v>
          </cell>
          <cell r="G1265">
            <v>2620618.23</v>
          </cell>
          <cell r="H1265">
            <v>2538194.3200000003</v>
          </cell>
          <cell r="I1265">
            <v>0</v>
          </cell>
          <cell r="V1265">
            <v>1705329.38</v>
          </cell>
        </row>
        <row r="1266">
          <cell r="B1266" t="str">
            <v>51020401</v>
          </cell>
          <cell r="G1266">
            <v>2597248.0099999998</v>
          </cell>
          <cell r="H1266">
            <v>2528764.66</v>
          </cell>
          <cell r="I1266">
            <v>0</v>
          </cell>
          <cell r="V1266">
            <v>1703213.7100000002</v>
          </cell>
        </row>
        <row r="1267">
          <cell r="B1267" t="str">
            <v>51020402</v>
          </cell>
          <cell r="G1267">
            <v>23370.22</v>
          </cell>
          <cell r="H1267">
            <v>9429.66</v>
          </cell>
          <cell r="I1267">
            <v>0</v>
          </cell>
          <cell r="V1267">
            <v>2115.6699999999996</v>
          </cell>
        </row>
        <row r="1268">
          <cell r="B1268" t="str">
            <v>510205</v>
          </cell>
          <cell r="G1268">
            <v>3478903.82</v>
          </cell>
          <cell r="H1268">
            <v>791965.14000000013</v>
          </cell>
          <cell r="I1268">
            <v>0</v>
          </cell>
          <cell r="V1268">
            <v>9564.09</v>
          </cell>
        </row>
        <row r="1269">
          <cell r="B1269" t="str">
            <v>51020501</v>
          </cell>
          <cell r="G1269">
            <v>3478903.82</v>
          </cell>
          <cell r="H1269">
            <v>791965.14000000013</v>
          </cell>
          <cell r="I1269">
            <v>0</v>
          </cell>
          <cell r="V1269">
            <v>9564.09</v>
          </cell>
        </row>
        <row r="1270">
          <cell r="B1270" t="str">
            <v>510206</v>
          </cell>
          <cell r="G1270">
            <v>7572914.3300000001</v>
          </cell>
          <cell r="H1270">
            <v>9128604.7699999996</v>
          </cell>
          <cell r="I1270">
            <v>0</v>
          </cell>
          <cell r="V1270">
            <v>6962302.7800000003</v>
          </cell>
        </row>
        <row r="1271">
          <cell r="B1271" t="str">
            <v>51020601</v>
          </cell>
          <cell r="G1271">
            <v>7572914.3300000001</v>
          </cell>
          <cell r="H1271">
            <v>4827726.8100000005</v>
          </cell>
          <cell r="I1271">
            <v>0</v>
          </cell>
          <cell r="V1271">
            <v>3186238.48</v>
          </cell>
        </row>
        <row r="1272">
          <cell r="B1272" t="str">
            <v>51020602</v>
          </cell>
          <cell r="G1272">
            <v>0</v>
          </cell>
          <cell r="H1272">
            <v>1191673.3800000001</v>
          </cell>
          <cell r="I1272">
            <v>0</v>
          </cell>
          <cell r="V1272">
            <v>1225239.2000000002</v>
          </cell>
        </row>
        <row r="1273">
          <cell r="B1273" t="str">
            <v>51020603</v>
          </cell>
          <cell r="G1273">
            <v>0</v>
          </cell>
          <cell r="H1273">
            <v>278661.13</v>
          </cell>
          <cell r="I1273">
            <v>0</v>
          </cell>
          <cell r="V1273">
            <v>190266.05</v>
          </cell>
        </row>
        <row r="1274">
          <cell r="B1274" t="str">
            <v>51020604</v>
          </cell>
          <cell r="G1274">
            <v>0</v>
          </cell>
          <cell r="H1274">
            <v>213195.81</v>
          </cell>
          <cell r="I1274">
            <v>0</v>
          </cell>
          <cell r="V1274">
            <v>106483.88999999998</v>
          </cell>
        </row>
        <row r="1275">
          <cell r="B1275" t="str">
            <v>51020605</v>
          </cell>
          <cell r="G1275">
            <v>0</v>
          </cell>
          <cell r="H1275">
            <v>241925.91</v>
          </cell>
          <cell r="I1275">
            <v>0</v>
          </cell>
          <cell r="V1275">
            <v>103943.70000000001</v>
          </cell>
        </row>
        <row r="1276">
          <cell r="B1276" t="str">
            <v>51020606</v>
          </cell>
          <cell r="G1276">
            <v>0</v>
          </cell>
          <cell r="H1276">
            <v>494449.45</v>
          </cell>
          <cell r="I1276">
            <v>0</v>
          </cell>
          <cell r="V1276">
            <v>224664.63</v>
          </cell>
        </row>
        <row r="1277">
          <cell r="B1277" t="str">
            <v>51020607</v>
          </cell>
          <cell r="G1277">
            <v>0</v>
          </cell>
          <cell r="H1277">
            <v>343108.06</v>
          </cell>
          <cell r="I1277">
            <v>0</v>
          </cell>
          <cell r="V1277">
            <v>121951.54000000001</v>
          </cell>
        </row>
        <row r="1278">
          <cell r="B1278" t="str">
            <v>51020608</v>
          </cell>
          <cell r="G1278">
            <v>0</v>
          </cell>
          <cell r="H1278">
            <v>279895.49</v>
          </cell>
          <cell r="I1278">
            <v>0</v>
          </cell>
          <cell r="V1278">
            <v>139768.35999999999</v>
          </cell>
        </row>
        <row r="1279">
          <cell r="B1279" t="str">
            <v>51020609</v>
          </cell>
          <cell r="G1279">
            <v>0</v>
          </cell>
          <cell r="H1279">
            <v>522235.23000000004</v>
          </cell>
          <cell r="I1279">
            <v>0</v>
          </cell>
          <cell r="V1279">
            <v>1453133.49</v>
          </cell>
        </row>
        <row r="1280">
          <cell r="B1280" t="str">
            <v>51020610</v>
          </cell>
          <cell r="G1280">
            <v>0</v>
          </cell>
          <cell r="H1280">
            <v>436921.98</v>
          </cell>
          <cell r="I1280">
            <v>0</v>
          </cell>
          <cell r="V1280">
            <v>93455.239999999991</v>
          </cell>
        </row>
        <row r="1281">
          <cell r="B1281" t="str">
            <v>51020611</v>
          </cell>
          <cell r="G1281">
            <v>0</v>
          </cell>
          <cell r="H1281">
            <v>298811.52000000002</v>
          </cell>
          <cell r="I1281">
            <v>0</v>
          </cell>
          <cell r="V1281">
            <v>117158.2</v>
          </cell>
        </row>
        <row r="1282">
          <cell r="B1282" t="str">
            <v>5103</v>
          </cell>
          <cell r="G1282">
            <v>8237095.7800000003</v>
          </cell>
          <cell r="H1282">
            <v>8185634.8100000005</v>
          </cell>
          <cell r="I1282">
            <v>0</v>
          </cell>
          <cell r="V1282">
            <v>5953281.0700000003</v>
          </cell>
        </row>
        <row r="1283">
          <cell r="B1283" t="str">
            <v>510301</v>
          </cell>
          <cell r="G1283">
            <v>8237095.7800000003</v>
          </cell>
          <cell r="H1283">
            <v>8185634.8100000005</v>
          </cell>
          <cell r="I1283">
            <v>0</v>
          </cell>
          <cell r="V1283">
            <v>5953281.0700000003</v>
          </cell>
        </row>
        <row r="1284">
          <cell r="B1284" t="str">
            <v>51030101</v>
          </cell>
          <cell r="G1284">
            <v>8237095.7800000003</v>
          </cell>
          <cell r="H1284">
            <v>8185634.8100000005</v>
          </cell>
          <cell r="I1284">
            <v>0</v>
          </cell>
          <cell r="V1284">
            <v>5953281.0700000003</v>
          </cell>
        </row>
        <row r="1285">
          <cell r="B1285" t="str">
            <v>5104</v>
          </cell>
          <cell r="G1285">
            <v>2545041.23</v>
          </cell>
          <cell r="H1285">
            <v>1868656.1900000002</v>
          </cell>
          <cell r="I1285">
            <v>0</v>
          </cell>
          <cell r="V1285">
            <v>924746.09999999986</v>
          </cell>
        </row>
        <row r="1286">
          <cell r="B1286" t="str">
            <v>51040100</v>
          </cell>
          <cell r="G1286">
            <v>787247.62</v>
          </cell>
          <cell r="H1286">
            <v>88401.94</v>
          </cell>
          <cell r="I1286">
            <v>0</v>
          </cell>
          <cell r="V1286">
            <v>71.519999999999982</v>
          </cell>
        </row>
        <row r="1287">
          <cell r="B1287" t="str">
            <v>51040200</v>
          </cell>
          <cell r="G1287">
            <v>1113977.27</v>
          </cell>
          <cell r="H1287">
            <v>1100402.29</v>
          </cell>
          <cell r="I1287">
            <v>0</v>
          </cell>
          <cell r="V1287">
            <v>578761.24999999988</v>
          </cell>
        </row>
        <row r="1288">
          <cell r="B1288" t="str">
            <v>51040300</v>
          </cell>
          <cell r="G1288">
            <v>142229.85999999999</v>
          </cell>
          <cell r="H1288">
            <v>137286.27000000002</v>
          </cell>
          <cell r="I1288">
            <v>0</v>
          </cell>
          <cell r="V1288">
            <v>52538.490000000005</v>
          </cell>
        </row>
        <row r="1289">
          <cell r="B1289" t="str">
            <v>51040400</v>
          </cell>
          <cell r="G1289">
            <v>501586.48</v>
          </cell>
          <cell r="H1289">
            <v>542565.68999999994</v>
          </cell>
          <cell r="I1289">
            <v>0</v>
          </cell>
          <cell r="V1289">
            <v>293374.84000000003</v>
          </cell>
        </row>
        <row r="1290">
          <cell r="B1290" t="str">
            <v>5105</v>
          </cell>
          <cell r="G1290">
            <v>6322219.0499999998</v>
          </cell>
          <cell r="H1290">
            <v>6944167.5</v>
          </cell>
          <cell r="I1290">
            <v>0</v>
          </cell>
          <cell r="V1290">
            <v>6026305.9900000002</v>
          </cell>
        </row>
        <row r="1291">
          <cell r="B1291" t="str">
            <v>510501</v>
          </cell>
          <cell r="G1291">
            <v>3240318.62</v>
          </cell>
          <cell r="H1291">
            <v>3536607.4099999992</v>
          </cell>
          <cell r="I1291">
            <v>0</v>
          </cell>
          <cell r="V1291">
            <v>2780134.2899999996</v>
          </cell>
        </row>
        <row r="1292">
          <cell r="B1292" t="str">
            <v>51050101</v>
          </cell>
          <cell r="G1292">
            <v>0</v>
          </cell>
          <cell r="H1292">
            <v>0</v>
          </cell>
          <cell r="I1292">
            <v>0</v>
          </cell>
          <cell r="V1292">
            <v>0</v>
          </cell>
        </row>
        <row r="1293">
          <cell r="B1293" t="str">
            <v>51050102</v>
          </cell>
          <cell r="G1293">
            <v>0</v>
          </cell>
          <cell r="H1293">
            <v>0</v>
          </cell>
          <cell r="I1293">
            <v>0</v>
          </cell>
          <cell r="V1293">
            <v>0</v>
          </cell>
        </row>
        <row r="1294">
          <cell r="B1294" t="str">
            <v>51050103</v>
          </cell>
          <cell r="G1294">
            <v>0</v>
          </cell>
          <cell r="H1294">
            <v>0</v>
          </cell>
          <cell r="I1294">
            <v>0</v>
          </cell>
          <cell r="V1294">
            <v>0</v>
          </cell>
        </row>
        <row r="1295">
          <cell r="B1295" t="str">
            <v>51050104</v>
          </cell>
          <cell r="G1295">
            <v>0</v>
          </cell>
          <cell r="H1295">
            <v>0</v>
          </cell>
          <cell r="I1295">
            <v>0</v>
          </cell>
          <cell r="V1295">
            <v>0</v>
          </cell>
        </row>
        <row r="1296">
          <cell r="B1296" t="str">
            <v>51050105</v>
          </cell>
          <cell r="G1296">
            <v>0</v>
          </cell>
          <cell r="H1296">
            <v>0</v>
          </cell>
          <cell r="I1296">
            <v>0</v>
          </cell>
          <cell r="V1296">
            <v>0</v>
          </cell>
        </row>
        <row r="1297">
          <cell r="B1297" t="str">
            <v>51050106</v>
          </cell>
          <cell r="G1297">
            <v>3240318.62</v>
          </cell>
          <cell r="H1297">
            <v>3536607.4099999992</v>
          </cell>
          <cell r="I1297">
            <v>0</v>
          </cell>
          <cell r="V1297">
            <v>2780134.2899999996</v>
          </cell>
        </row>
        <row r="1298">
          <cell r="B1298" t="str">
            <v>5105010601</v>
          </cell>
          <cell r="G1298">
            <v>91543.41</v>
          </cell>
          <cell r="H1298">
            <v>95935.98000000001</v>
          </cell>
          <cell r="I1298">
            <v>0</v>
          </cell>
          <cell r="V1298">
            <v>71981.25</v>
          </cell>
        </row>
        <row r="1299">
          <cell r="B1299" t="str">
            <v>5105010602</v>
          </cell>
          <cell r="G1299">
            <v>430850.19</v>
          </cell>
          <cell r="H1299">
            <v>430413.13</v>
          </cell>
          <cell r="I1299">
            <v>0</v>
          </cell>
          <cell r="V1299">
            <v>324914.06999999995</v>
          </cell>
        </row>
        <row r="1300">
          <cell r="B1300" t="str">
            <v>5105010603</v>
          </cell>
          <cell r="G1300">
            <v>1137463.6100000001</v>
          </cell>
          <cell r="H1300">
            <v>1246391.54</v>
          </cell>
          <cell r="I1300">
            <v>0</v>
          </cell>
          <cell r="V1300">
            <v>999504.42999999993</v>
          </cell>
        </row>
        <row r="1301">
          <cell r="B1301" t="str">
            <v>5105010604</v>
          </cell>
          <cell r="G1301">
            <v>736591.35</v>
          </cell>
          <cell r="H1301">
            <v>782814.82</v>
          </cell>
          <cell r="I1301">
            <v>0</v>
          </cell>
          <cell r="V1301">
            <v>624359.59</v>
          </cell>
        </row>
        <row r="1302">
          <cell r="B1302" t="str">
            <v>5105010605</v>
          </cell>
          <cell r="G1302">
            <v>0</v>
          </cell>
          <cell r="H1302">
            <v>0</v>
          </cell>
          <cell r="I1302">
            <v>0</v>
          </cell>
          <cell r="V1302">
            <v>0</v>
          </cell>
        </row>
        <row r="1303">
          <cell r="B1303" t="str">
            <v>5105010606</v>
          </cell>
          <cell r="G1303">
            <v>0</v>
          </cell>
          <cell r="H1303">
            <v>0</v>
          </cell>
          <cell r="I1303">
            <v>0</v>
          </cell>
          <cell r="V1303">
            <v>0</v>
          </cell>
        </row>
        <row r="1304">
          <cell r="B1304" t="str">
            <v>5105010607</v>
          </cell>
          <cell r="G1304">
            <v>339297.04</v>
          </cell>
          <cell r="H1304">
            <v>351768.19</v>
          </cell>
          <cell r="I1304">
            <v>0</v>
          </cell>
          <cell r="V1304">
            <v>277149.48000000004</v>
          </cell>
        </row>
        <row r="1305">
          <cell r="B1305" t="str">
            <v>5105010608</v>
          </cell>
          <cell r="G1305">
            <v>0</v>
          </cell>
          <cell r="H1305">
            <v>0</v>
          </cell>
          <cell r="I1305">
            <v>0</v>
          </cell>
          <cell r="V1305">
            <v>0</v>
          </cell>
        </row>
        <row r="1306">
          <cell r="B1306" t="str">
            <v>5105010609</v>
          </cell>
          <cell r="G1306">
            <v>153651.19</v>
          </cell>
          <cell r="H1306">
            <v>156230.69</v>
          </cell>
          <cell r="I1306">
            <v>0</v>
          </cell>
          <cell r="V1306">
            <v>123803.98</v>
          </cell>
        </row>
        <row r="1307">
          <cell r="B1307" t="str">
            <v>5105010610</v>
          </cell>
          <cell r="G1307">
            <v>0</v>
          </cell>
          <cell r="H1307">
            <v>0</v>
          </cell>
          <cell r="I1307">
            <v>0</v>
          </cell>
          <cell r="V1307">
            <v>0</v>
          </cell>
        </row>
        <row r="1308">
          <cell r="B1308" t="str">
            <v>5105010611</v>
          </cell>
          <cell r="G1308">
            <v>123.52</v>
          </cell>
          <cell r="H1308">
            <v>158.03999999999996</v>
          </cell>
          <cell r="I1308">
            <v>0</v>
          </cell>
          <cell r="V1308">
            <v>244.08</v>
          </cell>
        </row>
        <row r="1309">
          <cell r="B1309" t="str">
            <v>5105010612</v>
          </cell>
          <cell r="G1309">
            <v>13901.64</v>
          </cell>
          <cell r="H1309">
            <v>22464.229999999996</v>
          </cell>
          <cell r="I1309">
            <v>0</v>
          </cell>
          <cell r="V1309">
            <v>17408.93</v>
          </cell>
        </row>
        <row r="1310">
          <cell r="B1310" t="str">
            <v>5105010613</v>
          </cell>
          <cell r="G1310">
            <v>63318.1</v>
          </cell>
          <cell r="H1310">
            <v>66245.170000000013</v>
          </cell>
          <cell r="I1310">
            <v>0</v>
          </cell>
          <cell r="V1310">
            <v>15049.59</v>
          </cell>
        </row>
        <row r="1311">
          <cell r="B1311" t="str">
            <v>5105010614</v>
          </cell>
          <cell r="G1311">
            <v>152543.81</v>
          </cell>
          <cell r="H1311">
            <v>187325.21999999997</v>
          </cell>
          <cell r="I1311">
            <v>0</v>
          </cell>
          <cell r="V1311">
            <v>162215.66000000003</v>
          </cell>
        </row>
        <row r="1312">
          <cell r="B1312" t="str">
            <v>5105010615</v>
          </cell>
          <cell r="G1312">
            <v>30745.55</v>
          </cell>
          <cell r="H1312">
            <v>32611.8</v>
          </cell>
          <cell r="I1312">
            <v>0</v>
          </cell>
          <cell r="V1312">
            <v>29585.499999999996</v>
          </cell>
        </row>
        <row r="1313">
          <cell r="B1313" t="str">
            <v>5105010616</v>
          </cell>
          <cell r="G1313">
            <v>90289.21</v>
          </cell>
          <cell r="H1313">
            <v>164248.6</v>
          </cell>
          <cell r="I1313">
            <v>0</v>
          </cell>
          <cell r="V1313">
            <v>133336.51</v>
          </cell>
        </row>
        <row r="1314">
          <cell r="B1314" t="str">
            <v>5105010617</v>
          </cell>
          <cell r="G1314">
            <v>0</v>
          </cell>
          <cell r="H1314">
            <v>0</v>
          </cell>
          <cell r="I1314">
            <v>0</v>
          </cell>
          <cell r="V1314">
            <v>0</v>
          </cell>
        </row>
        <row r="1315">
          <cell r="B1315" t="str">
            <v>5105010618</v>
          </cell>
          <cell r="I1315">
            <v>0</v>
          </cell>
          <cell r="V1315">
            <v>581.22</v>
          </cell>
        </row>
        <row r="1316">
          <cell r="B1316" t="str">
            <v>510502</v>
          </cell>
          <cell r="G1316">
            <v>1770515.14</v>
          </cell>
          <cell r="H1316">
            <v>1812707.3399999999</v>
          </cell>
          <cell r="I1316">
            <v>0</v>
          </cell>
          <cell r="V1316">
            <v>1450895.03</v>
          </cell>
        </row>
        <row r="1317">
          <cell r="B1317" t="str">
            <v>51050201</v>
          </cell>
          <cell r="G1317">
            <v>0</v>
          </cell>
          <cell r="H1317">
            <v>0</v>
          </cell>
          <cell r="I1317">
            <v>0</v>
          </cell>
          <cell r="V1317">
            <v>0</v>
          </cell>
        </row>
        <row r="1318">
          <cell r="B1318" t="str">
            <v>51050202</v>
          </cell>
          <cell r="G1318">
            <v>0</v>
          </cell>
          <cell r="H1318">
            <v>0</v>
          </cell>
          <cell r="I1318">
            <v>0</v>
          </cell>
          <cell r="V1318">
            <v>0</v>
          </cell>
        </row>
        <row r="1319">
          <cell r="B1319" t="str">
            <v>51050203</v>
          </cell>
          <cell r="G1319">
            <v>0</v>
          </cell>
          <cell r="H1319">
            <v>0</v>
          </cell>
          <cell r="I1319">
            <v>0</v>
          </cell>
          <cell r="V1319">
            <v>0</v>
          </cell>
        </row>
        <row r="1320">
          <cell r="B1320" t="str">
            <v>51050204</v>
          </cell>
          <cell r="G1320">
            <v>0</v>
          </cell>
          <cell r="H1320">
            <v>0</v>
          </cell>
          <cell r="I1320">
            <v>0</v>
          </cell>
          <cell r="V1320">
            <v>0</v>
          </cell>
        </row>
        <row r="1321">
          <cell r="B1321" t="str">
            <v>51050205</v>
          </cell>
          <cell r="G1321">
            <v>0</v>
          </cell>
          <cell r="H1321">
            <v>0</v>
          </cell>
          <cell r="I1321">
            <v>0</v>
          </cell>
          <cell r="V1321">
            <v>0</v>
          </cell>
        </row>
        <row r="1322">
          <cell r="B1322" t="str">
            <v>51050206</v>
          </cell>
          <cell r="G1322">
            <v>1770515.14</v>
          </cell>
          <cell r="H1322">
            <v>1812707.3399999999</v>
          </cell>
          <cell r="I1322">
            <v>0</v>
          </cell>
          <cell r="V1322">
            <v>1450895.03</v>
          </cell>
        </row>
        <row r="1323">
          <cell r="B1323" t="str">
            <v>5105020601</v>
          </cell>
          <cell r="G1323">
            <v>192106</v>
          </cell>
          <cell r="H1323">
            <v>192445.77000000002</v>
          </cell>
          <cell r="I1323">
            <v>0</v>
          </cell>
          <cell r="V1323">
            <v>157205.62</v>
          </cell>
        </row>
        <row r="1324">
          <cell r="B1324" t="str">
            <v>5105020602</v>
          </cell>
          <cell r="G1324">
            <v>114045.16</v>
          </cell>
          <cell r="H1324">
            <v>117721.5</v>
          </cell>
          <cell r="I1324">
            <v>0</v>
          </cell>
          <cell r="V1324">
            <v>100722.56000000001</v>
          </cell>
        </row>
        <row r="1325">
          <cell r="B1325" t="str">
            <v>5105020603</v>
          </cell>
          <cell r="G1325">
            <v>327827.05</v>
          </cell>
          <cell r="H1325">
            <v>289055.18999999994</v>
          </cell>
          <cell r="I1325">
            <v>0</v>
          </cell>
          <cell r="V1325">
            <v>140137.60000000001</v>
          </cell>
        </row>
        <row r="1326">
          <cell r="B1326" t="str">
            <v>5105020604</v>
          </cell>
          <cell r="G1326">
            <v>0</v>
          </cell>
          <cell r="H1326">
            <v>0</v>
          </cell>
          <cell r="I1326">
            <v>0</v>
          </cell>
          <cell r="V1326">
            <v>0</v>
          </cell>
        </row>
        <row r="1327">
          <cell r="B1327" t="str">
            <v>5105020605</v>
          </cell>
          <cell r="G1327">
            <v>100133.66</v>
          </cell>
          <cell r="H1327">
            <v>123478.27</v>
          </cell>
          <cell r="I1327">
            <v>0</v>
          </cell>
          <cell r="V1327">
            <v>113869.87</v>
          </cell>
        </row>
        <row r="1328">
          <cell r="B1328" t="str">
            <v>5105020606</v>
          </cell>
          <cell r="G1328">
            <v>2832.29</v>
          </cell>
          <cell r="H1328">
            <v>1359.4699999999998</v>
          </cell>
          <cell r="I1328">
            <v>0</v>
          </cell>
          <cell r="V1328">
            <v>1748.8799999999997</v>
          </cell>
        </row>
        <row r="1329">
          <cell r="B1329" t="str">
            <v>5105020607</v>
          </cell>
          <cell r="G1329">
            <v>347.49</v>
          </cell>
          <cell r="H1329">
            <v>230.39999999999995</v>
          </cell>
          <cell r="I1329">
            <v>0</v>
          </cell>
          <cell r="V1329">
            <v>172.79999999999998</v>
          </cell>
        </row>
        <row r="1330">
          <cell r="B1330" t="str">
            <v>5105020608</v>
          </cell>
          <cell r="G1330">
            <v>245675.37</v>
          </cell>
          <cell r="H1330">
            <v>283128.07</v>
          </cell>
          <cell r="I1330">
            <v>0</v>
          </cell>
          <cell r="V1330">
            <v>222853.63</v>
          </cell>
        </row>
        <row r="1331">
          <cell r="B1331" t="str">
            <v>5105020609</v>
          </cell>
          <cell r="G1331">
            <v>461814.33</v>
          </cell>
          <cell r="H1331">
            <v>428083.19</v>
          </cell>
          <cell r="I1331">
            <v>0</v>
          </cell>
          <cell r="V1331">
            <v>362719.64</v>
          </cell>
        </row>
        <row r="1332">
          <cell r="B1332" t="str">
            <v>5105020610</v>
          </cell>
          <cell r="G1332">
            <v>325733.78999999998</v>
          </cell>
          <cell r="H1332">
            <v>377205.48</v>
          </cell>
          <cell r="I1332">
            <v>0</v>
          </cell>
          <cell r="V1332">
            <v>351464.43</v>
          </cell>
        </row>
        <row r="1333">
          <cell r="B1333" t="str">
            <v>510503</v>
          </cell>
          <cell r="G1333">
            <v>0</v>
          </cell>
          <cell r="H1333">
            <v>0</v>
          </cell>
          <cell r="I1333">
            <v>0</v>
          </cell>
          <cell r="V1333">
            <v>0</v>
          </cell>
        </row>
        <row r="1334">
          <cell r="B1334" t="str">
            <v>51050301</v>
          </cell>
          <cell r="G1334">
            <v>0</v>
          </cell>
          <cell r="H1334">
            <v>0</v>
          </cell>
          <cell r="I1334">
            <v>0</v>
          </cell>
          <cell r="V1334">
            <v>0</v>
          </cell>
        </row>
        <row r="1335">
          <cell r="B1335" t="str">
            <v>51050302</v>
          </cell>
          <cell r="G1335">
            <v>0</v>
          </cell>
          <cell r="H1335">
            <v>0</v>
          </cell>
          <cell r="I1335">
            <v>0</v>
          </cell>
          <cell r="V1335">
            <v>0</v>
          </cell>
        </row>
        <row r="1336">
          <cell r="B1336" t="str">
            <v>51050303</v>
          </cell>
          <cell r="G1336">
            <v>0</v>
          </cell>
          <cell r="H1336">
            <v>0</v>
          </cell>
          <cell r="I1336">
            <v>0</v>
          </cell>
          <cell r="V1336">
            <v>0</v>
          </cell>
        </row>
        <row r="1337">
          <cell r="B1337" t="str">
            <v>51050304</v>
          </cell>
          <cell r="G1337">
            <v>0</v>
          </cell>
          <cell r="H1337">
            <v>0</v>
          </cell>
          <cell r="I1337">
            <v>0</v>
          </cell>
          <cell r="V1337">
            <v>0</v>
          </cell>
        </row>
        <row r="1338">
          <cell r="B1338" t="str">
            <v>51050305</v>
          </cell>
          <cell r="G1338">
            <v>0</v>
          </cell>
          <cell r="H1338">
            <v>0</v>
          </cell>
          <cell r="I1338">
            <v>0</v>
          </cell>
          <cell r="V1338">
            <v>0</v>
          </cell>
        </row>
        <row r="1339">
          <cell r="B1339" t="str">
            <v>51050306</v>
          </cell>
          <cell r="G1339">
            <v>0</v>
          </cell>
          <cell r="H1339">
            <v>0</v>
          </cell>
          <cell r="I1339">
            <v>0</v>
          </cell>
          <cell r="V1339">
            <v>0</v>
          </cell>
        </row>
        <row r="1340">
          <cell r="B1340" t="str">
            <v>510504</v>
          </cell>
          <cell r="G1340">
            <v>0</v>
          </cell>
          <cell r="H1340">
            <v>0</v>
          </cell>
          <cell r="I1340">
            <v>0</v>
          </cell>
          <cell r="V1340">
            <v>0</v>
          </cell>
        </row>
        <row r="1341">
          <cell r="B1341" t="str">
            <v>51050401</v>
          </cell>
          <cell r="G1341">
            <v>0</v>
          </cell>
          <cell r="H1341">
            <v>0</v>
          </cell>
          <cell r="I1341">
            <v>0</v>
          </cell>
          <cell r="V1341">
            <v>0</v>
          </cell>
        </row>
        <row r="1342">
          <cell r="B1342" t="str">
            <v>51050402</v>
          </cell>
          <cell r="G1342">
            <v>0</v>
          </cell>
          <cell r="H1342">
            <v>0</v>
          </cell>
          <cell r="I1342">
            <v>0</v>
          </cell>
          <cell r="V1342">
            <v>0</v>
          </cell>
        </row>
        <row r="1343">
          <cell r="B1343" t="str">
            <v>51050403</v>
          </cell>
          <cell r="G1343">
            <v>0</v>
          </cell>
          <cell r="H1343">
            <v>0</v>
          </cell>
          <cell r="I1343">
            <v>0</v>
          </cell>
          <cell r="V1343">
            <v>0</v>
          </cell>
        </row>
        <row r="1344">
          <cell r="B1344" t="str">
            <v>51050404</v>
          </cell>
          <cell r="G1344">
            <v>0</v>
          </cell>
          <cell r="H1344">
            <v>0</v>
          </cell>
          <cell r="I1344">
            <v>0</v>
          </cell>
          <cell r="V1344">
            <v>0</v>
          </cell>
        </row>
        <row r="1345">
          <cell r="B1345" t="str">
            <v>51050405</v>
          </cell>
          <cell r="G1345">
            <v>0</v>
          </cell>
          <cell r="H1345">
            <v>0</v>
          </cell>
          <cell r="I1345">
            <v>0</v>
          </cell>
          <cell r="V1345">
            <v>0</v>
          </cell>
        </row>
        <row r="1346">
          <cell r="B1346" t="str">
            <v>51050406</v>
          </cell>
          <cell r="G1346">
            <v>0</v>
          </cell>
          <cell r="H1346">
            <v>0</v>
          </cell>
          <cell r="I1346">
            <v>0</v>
          </cell>
          <cell r="V1346">
            <v>0</v>
          </cell>
        </row>
        <row r="1347">
          <cell r="B1347" t="str">
            <v>51050407</v>
          </cell>
          <cell r="G1347">
            <v>0</v>
          </cell>
          <cell r="H1347">
            <v>0</v>
          </cell>
          <cell r="I1347">
            <v>0</v>
          </cell>
          <cell r="V1347">
            <v>0</v>
          </cell>
        </row>
        <row r="1348">
          <cell r="B1348" t="str">
            <v>510505</v>
          </cell>
          <cell r="G1348">
            <v>271971.06</v>
          </cell>
          <cell r="H1348">
            <v>270476.3</v>
          </cell>
          <cell r="I1348">
            <v>0</v>
          </cell>
          <cell r="V1348">
            <v>0</v>
          </cell>
        </row>
        <row r="1349">
          <cell r="B1349" t="str">
            <v>51050501</v>
          </cell>
          <cell r="G1349">
            <v>0</v>
          </cell>
          <cell r="H1349">
            <v>0</v>
          </cell>
          <cell r="I1349">
            <v>0</v>
          </cell>
          <cell r="V1349">
            <v>0</v>
          </cell>
        </row>
        <row r="1350">
          <cell r="B1350" t="str">
            <v>51050502</v>
          </cell>
          <cell r="G1350">
            <v>0</v>
          </cell>
          <cell r="H1350">
            <v>0</v>
          </cell>
          <cell r="I1350">
            <v>0</v>
          </cell>
          <cell r="V1350">
            <v>0</v>
          </cell>
        </row>
        <row r="1351">
          <cell r="B1351" t="str">
            <v>51050503</v>
          </cell>
          <cell r="G1351">
            <v>0</v>
          </cell>
          <cell r="H1351">
            <v>0</v>
          </cell>
          <cell r="I1351">
            <v>0</v>
          </cell>
          <cell r="V1351">
            <v>0</v>
          </cell>
        </row>
        <row r="1352">
          <cell r="B1352" t="str">
            <v>51050504</v>
          </cell>
          <cell r="G1352">
            <v>0</v>
          </cell>
          <cell r="H1352">
            <v>0</v>
          </cell>
          <cell r="I1352">
            <v>0</v>
          </cell>
          <cell r="V1352">
            <v>0</v>
          </cell>
        </row>
        <row r="1353">
          <cell r="B1353" t="str">
            <v>51050505</v>
          </cell>
          <cell r="G1353">
            <v>0</v>
          </cell>
          <cell r="H1353">
            <v>0</v>
          </cell>
          <cell r="I1353">
            <v>0</v>
          </cell>
          <cell r="V1353">
            <v>0</v>
          </cell>
        </row>
        <row r="1354">
          <cell r="B1354" t="str">
            <v>51050506</v>
          </cell>
          <cell r="G1354">
            <v>271971.06</v>
          </cell>
          <cell r="H1354">
            <v>270476.3</v>
          </cell>
          <cell r="I1354">
            <v>0</v>
          </cell>
          <cell r="V1354">
            <v>0</v>
          </cell>
        </row>
        <row r="1355">
          <cell r="B1355" t="str">
            <v>5105050601</v>
          </cell>
          <cell r="G1355">
            <v>27445.55</v>
          </cell>
          <cell r="H1355">
            <v>27446.200000000004</v>
          </cell>
          <cell r="I1355">
            <v>0</v>
          </cell>
          <cell r="V1355">
            <v>0</v>
          </cell>
        </row>
        <row r="1356">
          <cell r="B1356" t="str">
            <v>5105050602</v>
          </cell>
          <cell r="G1356">
            <v>39355.94</v>
          </cell>
          <cell r="H1356">
            <v>39083.19</v>
          </cell>
          <cell r="I1356">
            <v>0</v>
          </cell>
          <cell r="V1356">
            <v>0</v>
          </cell>
        </row>
        <row r="1357">
          <cell r="B1357" t="str">
            <v>5105050603</v>
          </cell>
          <cell r="G1357">
            <v>94843.78</v>
          </cell>
          <cell r="H1357">
            <v>94613.360000000015</v>
          </cell>
          <cell r="I1357">
            <v>0</v>
          </cell>
          <cell r="V1357">
            <v>0</v>
          </cell>
        </row>
        <row r="1358">
          <cell r="B1358" t="str">
            <v>5105050604</v>
          </cell>
          <cell r="G1358">
            <v>81190.080000000002</v>
          </cell>
          <cell r="H1358">
            <v>81092.820000000022</v>
          </cell>
          <cell r="I1358">
            <v>0</v>
          </cell>
          <cell r="V1358">
            <v>0</v>
          </cell>
        </row>
        <row r="1359">
          <cell r="B1359" t="str">
            <v>5105050605</v>
          </cell>
          <cell r="G1359">
            <v>0</v>
          </cell>
          <cell r="H1359">
            <v>0</v>
          </cell>
          <cell r="I1359">
            <v>0</v>
          </cell>
          <cell r="V1359">
            <v>0</v>
          </cell>
        </row>
        <row r="1360">
          <cell r="B1360" t="str">
            <v>5105050606</v>
          </cell>
          <cell r="G1360">
            <v>0</v>
          </cell>
          <cell r="H1360">
            <v>0</v>
          </cell>
          <cell r="I1360">
            <v>0</v>
          </cell>
          <cell r="V1360">
            <v>0</v>
          </cell>
        </row>
        <row r="1361">
          <cell r="B1361" t="str">
            <v>5105050607</v>
          </cell>
          <cell r="G1361">
            <v>22758.240000000002</v>
          </cell>
          <cell r="H1361">
            <v>22420.54</v>
          </cell>
          <cell r="I1361">
            <v>0</v>
          </cell>
          <cell r="V1361">
            <v>0</v>
          </cell>
        </row>
        <row r="1362">
          <cell r="B1362" t="str">
            <v>5105050608</v>
          </cell>
          <cell r="G1362">
            <v>0</v>
          </cell>
          <cell r="H1362">
            <v>0</v>
          </cell>
          <cell r="I1362">
            <v>0</v>
          </cell>
          <cell r="V1362">
            <v>0</v>
          </cell>
        </row>
        <row r="1363">
          <cell r="B1363" t="str">
            <v>5105050609</v>
          </cell>
          <cell r="G1363">
            <v>27.38</v>
          </cell>
          <cell r="H1363">
            <v>27.479999999999993</v>
          </cell>
          <cell r="I1363">
            <v>0</v>
          </cell>
          <cell r="V1363">
            <v>0</v>
          </cell>
        </row>
        <row r="1364">
          <cell r="B1364" t="str">
            <v>5105050610</v>
          </cell>
          <cell r="G1364">
            <v>0</v>
          </cell>
          <cell r="H1364">
            <v>0</v>
          </cell>
          <cell r="I1364">
            <v>0</v>
          </cell>
          <cell r="V1364">
            <v>0</v>
          </cell>
        </row>
        <row r="1365">
          <cell r="B1365" t="str">
            <v>5105050611</v>
          </cell>
          <cell r="G1365">
            <v>3.36</v>
          </cell>
          <cell r="H1365">
            <v>3.3600000000000012</v>
          </cell>
          <cell r="I1365">
            <v>0</v>
          </cell>
          <cell r="V1365">
            <v>0</v>
          </cell>
        </row>
        <row r="1366">
          <cell r="B1366" t="str">
            <v>5105050612</v>
          </cell>
          <cell r="G1366">
            <v>0</v>
          </cell>
          <cell r="H1366">
            <v>0</v>
          </cell>
          <cell r="I1366">
            <v>0</v>
          </cell>
          <cell r="V1366">
            <v>0</v>
          </cell>
        </row>
        <row r="1367">
          <cell r="B1367" t="str">
            <v>5105050613</v>
          </cell>
          <cell r="G1367">
            <v>256.87</v>
          </cell>
          <cell r="H1367">
            <v>257.14999999999998</v>
          </cell>
          <cell r="I1367">
            <v>0</v>
          </cell>
          <cell r="V1367">
            <v>0</v>
          </cell>
        </row>
        <row r="1368">
          <cell r="B1368" t="str">
            <v>5105050614</v>
          </cell>
          <cell r="G1368">
            <v>4025.19</v>
          </cell>
          <cell r="H1368">
            <v>3502.8599999999988</v>
          </cell>
          <cell r="I1368">
            <v>0</v>
          </cell>
          <cell r="V1368">
            <v>0</v>
          </cell>
        </row>
        <row r="1369">
          <cell r="B1369" t="str">
            <v>5105050615</v>
          </cell>
          <cell r="G1369">
            <v>2064.67</v>
          </cell>
          <cell r="H1369">
            <v>2029.3399999999997</v>
          </cell>
          <cell r="I1369">
            <v>0</v>
          </cell>
          <cell r="V1369">
            <v>0</v>
          </cell>
        </row>
        <row r="1370">
          <cell r="B1370" t="str">
            <v>5105050616</v>
          </cell>
          <cell r="G1370">
            <v>0</v>
          </cell>
          <cell r="H1370">
            <v>0</v>
          </cell>
          <cell r="I1370">
            <v>0</v>
          </cell>
          <cell r="V1370">
            <v>0</v>
          </cell>
        </row>
        <row r="1371">
          <cell r="B1371" t="str">
            <v>5105050617</v>
          </cell>
          <cell r="G1371">
            <v>0</v>
          </cell>
          <cell r="H1371">
            <v>0</v>
          </cell>
          <cell r="I1371">
            <v>0</v>
          </cell>
          <cell r="V1371">
            <v>0</v>
          </cell>
        </row>
        <row r="1372">
          <cell r="B1372" t="str">
            <v>510506</v>
          </cell>
          <cell r="G1372">
            <v>212755.93</v>
          </cell>
          <cell r="H1372">
            <v>169963.82999999996</v>
          </cell>
          <cell r="I1372">
            <v>0</v>
          </cell>
          <cell r="V1372">
            <v>0</v>
          </cell>
        </row>
        <row r="1373">
          <cell r="B1373" t="str">
            <v>51050601</v>
          </cell>
          <cell r="G1373">
            <v>0</v>
          </cell>
          <cell r="H1373">
            <v>0</v>
          </cell>
          <cell r="I1373">
            <v>0</v>
          </cell>
          <cell r="V1373">
            <v>0</v>
          </cell>
        </row>
        <row r="1374">
          <cell r="B1374" t="str">
            <v>51050602</v>
          </cell>
          <cell r="G1374">
            <v>0</v>
          </cell>
          <cell r="H1374">
            <v>0</v>
          </cell>
          <cell r="I1374">
            <v>0</v>
          </cell>
          <cell r="V1374">
            <v>0</v>
          </cell>
        </row>
        <row r="1375">
          <cell r="B1375" t="str">
            <v>51050603</v>
          </cell>
          <cell r="G1375">
            <v>0</v>
          </cell>
          <cell r="H1375">
            <v>0</v>
          </cell>
          <cell r="I1375">
            <v>0</v>
          </cell>
          <cell r="V1375">
            <v>0</v>
          </cell>
        </row>
        <row r="1376">
          <cell r="B1376" t="str">
            <v>51050604</v>
          </cell>
          <cell r="G1376">
            <v>0</v>
          </cell>
          <cell r="H1376">
            <v>0</v>
          </cell>
          <cell r="I1376">
            <v>0</v>
          </cell>
          <cell r="V1376">
            <v>0</v>
          </cell>
        </row>
        <row r="1377">
          <cell r="B1377" t="str">
            <v>51050605</v>
          </cell>
          <cell r="G1377">
            <v>0</v>
          </cell>
          <cell r="H1377">
            <v>0</v>
          </cell>
          <cell r="I1377">
            <v>0</v>
          </cell>
          <cell r="V1377">
            <v>0</v>
          </cell>
        </row>
        <row r="1378">
          <cell r="B1378" t="str">
            <v>51050606</v>
          </cell>
          <cell r="G1378">
            <v>212755.93</v>
          </cell>
          <cell r="H1378">
            <v>169963.82999999996</v>
          </cell>
          <cell r="I1378">
            <v>0</v>
          </cell>
          <cell r="V1378">
            <v>0</v>
          </cell>
        </row>
        <row r="1379">
          <cell r="B1379" t="str">
            <v>5105060601</v>
          </cell>
          <cell r="G1379">
            <v>33164.97</v>
          </cell>
          <cell r="H1379">
            <v>31461.880000000005</v>
          </cell>
          <cell r="I1379">
            <v>0</v>
          </cell>
          <cell r="V1379">
            <v>0</v>
          </cell>
        </row>
        <row r="1380">
          <cell r="B1380" t="str">
            <v>5105060602</v>
          </cell>
          <cell r="G1380">
            <v>4678.26</v>
          </cell>
          <cell r="H1380">
            <v>2573.35</v>
          </cell>
          <cell r="I1380">
            <v>0</v>
          </cell>
          <cell r="V1380">
            <v>0</v>
          </cell>
        </row>
        <row r="1381">
          <cell r="B1381" t="str">
            <v>5105060603</v>
          </cell>
          <cell r="G1381">
            <v>2721.84</v>
          </cell>
          <cell r="H1381">
            <v>569.49999999999989</v>
          </cell>
          <cell r="I1381">
            <v>0</v>
          </cell>
          <cell r="V1381">
            <v>0</v>
          </cell>
        </row>
        <row r="1382">
          <cell r="B1382" t="str">
            <v>5105060604</v>
          </cell>
          <cell r="G1382">
            <v>0</v>
          </cell>
          <cell r="H1382">
            <v>0</v>
          </cell>
          <cell r="I1382">
            <v>0</v>
          </cell>
          <cell r="V1382">
            <v>0</v>
          </cell>
        </row>
        <row r="1383">
          <cell r="B1383" t="str">
            <v>5105060605</v>
          </cell>
          <cell r="G1383">
            <v>11314</v>
          </cell>
          <cell r="H1383">
            <v>9448.6900000000023</v>
          </cell>
          <cell r="I1383">
            <v>0</v>
          </cell>
          <cell r="V1383">
            <v>0</v>
          </cell>
        </row>
        <row r="1384">
          <cell r="B1384" t="str">
            <v>5105060606</v>
          </cell>
          <cell r="G1384">
            <v>330.69</v>
          </cell>
          <cell r="H1384">
            <v>0</v>
          </cell>
          <cell r="I1384">
            <v>0</v>
          </cell>
          <cell r="V1384">
            <v>0</v>
          </cell>
        </row>
        <row r="1385">
          <cell r="B1385" t="str">
            <v>5105060607</v>
          </cell>
          <cell r="G1385">
            <v>105.6</v>
          </cell>
          <cell r="H1385">
            <v>0</v>
          </cell>
          <cell r="I1385">
            <v>0</v>
          </cell>
          <cell r="V1385">
            <v>0</v>
          </cell>
        </row>
        <row r="1386">
          <cell r="B1386" t="str">
            <v>5105060608</v>
          </cell>
          <cell r="G1386">
            <v>25805.1</v>
          </cell>
          <cell r="H1386">
            <v>22334.309999999998</v>
          </cell>
          <cell r="I1386">
            <v>0</v>
          </cell>
          <cell r="V1386">
            <v>0</v>
          </cell>
        </row>
        <row r="1387">
          <cell r="B1387" t="str">
            <v>5105060609</v>
          </cell>
          <cell r="G1387">
            <v>29395.16</v>
          </cell>
          <cell r="H1387">
            <v>24544.9</v>
          </cell>
          <cell r="I1387">
            <v>0</v>
          </cell>
          <cell r="V1387">
            <v>0</v>
          </cell>
        </row>
        <row r="1388">
          <cell r="B1388" t="str">
            <v>5105060610</v>
          </cell>
          <cell r="G1388">
            <v>105240.31</v>
          </cell>
          <cell r="H1388">
            <v>79031.200000000012</v>
          </cell>
          <cell r="I1388">
            <v>0</v>
          </cell>
          <cell r="V1388">
            <v>0</v>
          </cell>
        </row>
        <row r="1389">
          <cell r="B1389" t="str">
            <v>510507</v>
          </cell>
          <cell r="G1389">
            <v>0</v>
          </cell>
          <cell r="H1389">
            <v>0</v>
          </cell>
          <cell r="I1389">
            <v>0</v>
          </cell>
          <cell r="V1389">
            <v>0</v>
          </cell>
        </row>
        <row r="1390">
          <cell r="B1390" t="str">
            <v>51050701</v>
          </cell>
          <cell r="G1390">
            <v>0</v>
          </cell>
          <cell r="H1390">
            <v>0</v>
          </cell>
          <cell r="I1390">
            <v>0</v>
          </cell>
          <cell r="V1390">
            <v>0</v>
          </cell>
        </row>
        <row r="1391">
          <cell r="B1391" t="str">
            <v>51050702</v>
          </cell>
          <cell r="G1391">
            <v>0</v>
          </cell>
          <cell r="H1391">
            <v>0</v>
          </cell>
          <cell r="I1391">
            <v>0</v>
          </cell>
          <cell r="V1391">
            <v>0</v>
          </cell>
        </row>
        <row r="1392">
          <cell r="B1392" t="str">
            <v>51050703</v>
          </cell>
          <cell r="G1392">
            <v>0</v>
          </cell>
          <cell r="H1392">
            <v>0</v>
          </cell>
          <cell r="I1392">
            <v>0</v>
          </cell>
          <cell r="V1392">
            <v>0</v>
          </cell>
        </row>
        <row r="1393">
          <cell r="B1393" t="str">
            <v>51050704</v>
          </cell>
          <cell r="G1393">
            <v>0</v>
          </cell>
          <cell r="H1393">
            <v>0</v>
          </cell>
          <cell r="I1393">
            <v>0</v>
          </cell>
          <cell r="V1393">
            <v>0</v>
          </cell>
        </row>
        <row r="1394">
          <cell r="B1394" t="str">
            <v>51050705</v>
          </cell>
          <cell r="G1394">
            <v>0</v>
          </cell>
          <cell r="H1394">
            <v>0</v>
          </cell>
          <cell r="I1394">
            <v>0</v>
          </cell>
          <cell r="V1394">
            <v>0</v>
          </cell>
        </row>
        <row r="1395">
          <cell r="B1395" t="str">
            <v>51050706</v>
          </cell>
          <cell r="G1395">
            <v>0</v>
          </cell>
          <cell r="H1395">
            <v>0</v>
          </cell>
          <cell r="I1395">
            <v>0</v>
          </cell>
          <cell r="V1395">
            <v>0</v>
          </cell>
        </row>
        <row r="1396">
          <cell r="B1396" t="str">
            <v>510508</v>
          </cell>
          <cell r="G1396">
            <v>0</v>
          </cell>
          <cell r="H1396">
            <v>0</v>
          </cell>
          <cell r="I1396">
            <v>0</v>
          </cell>
          <cell r="V1396">
            <v>0</v>
          </cell>
        </row>
        <row r="1397">
          <cell r="B1397" t="str">
            <v>51050801</v>
          </cell>
          <cell r="G1397">
            <v>0</v>
          </cell>
          <cell r="H1397">
            <v>0</v>
          </cell>
          <cell r="I1397">
            <v>0</v>
          </cell>
          <cell r="V1397">
            <v>0</v>
          </cell>
        </row>
        <row r="1398">
          <cell r="B1398" t="str">
            <v>51050802</v>
          </cell>
          <cell r="G1398">
            <v>0</v>
          </cell>
          <cell r="H1398">
            <v>0</v>
          </cell>
          <cell r="I1398">
            <v>0</v>
          </cell>
          <cell r="V1398">
            <v>0</v>
          </cell>
        </row>
        <row r="1399">
          <cell r="B1399" t="str">
            <v>51050803</v>
          </cell>
          <cell r="G1399">
            <v>0</v>
          </cell>
          <cell r="H1399">
            <v>0</v>
          </cell>
          <cell r="I1399">
            <v>0</v>
          </cell>
          <cell r="V1399">
            <v>0</v>
          </cell>
        </row>
        <row r="1400">
          <cell r="B1400" t="str">
            <v>51050804</v>
          </cell>
          <cell r="G1400">
            <v>0</v>
          </cell>
          <cell r="H1400">
            <v>0</v>
          </cell>
          <cell r="I1400">
            <v>0</v>
          </cell>
          <cell r="V1400">
            <v>0</v>
          </cell>
        </row>
        <row r="1401">
          <cell r="B1401" t="str">
            <v>51050805</v>
          </cell>
          <cell r="G1401">
            <v>0</v>
          </cell>
          <cell r="H1401">
            <v>0</v>
          </cell>
          <cell r="I1401">
            <v>0</v>
          </cell>
          <cell r="V1401">
            <v>0</v>
          </cell>
        </row>
        <row r="1402">
          <cell r="B1402" t="str">
            <v>51050806</v>
          </cell>
          <cell r="G1402">
            <v>0</v>
          </cell>
          <cell r="H1402">
            <v>0</v>
          </cell>
          <cell r="I1402">
            <v>0</v>
          </cell>
          <cell r="V1402">
            <v>0</v>
          </cell>
        </row>
        <row r="1403">
          <cell r="B1403" t="str">
            <v>510509</v>
          </cell>
          <cell r="G1403">
            <v>0</v>
          </cell>
          <cell r="H1403">
            <v>0</v>
          </cell>
          <cell r="I1403">
            <v>0</v>
          </cell>
          <cell r="V1403">
            <v>409550.58000000007</v>
          </cell>
        </row>
        <row r="1404">
          <cell r="B1404" t="str">
            <v>51050901</v>
          </cell>
          <cell r="G1404">
            <v>0</v>
          </cell>
          <cell r="H1404">
            <v>0</v>
          </cell>
          <cell r="I1404">
            <v>0</v>
          </cell>
          <cell r="V1404">
            <v>0</v>
          </cell>
        </row>
        <row r="1405">
          <cell r="B1405" t="str">
            <v>51050902</v>
          </cell>
          <cell r="G1405">
            <v>0</v>
          </cell>
          <cell r="H1405">
            <v>0</v>
          </cell>
          <cell r="I1405">
            <v>0</v>
          </cell>
          <cell r="V1405">
            <v>0</v>
          </cell>
        </row>
        <row r="1406">
          <cell r="B1406" t="str">
            <v>51050903</v>
          </cell>
          <cell r="G1406">
            <v>0</v>
          </cell>
          <cell r="H1406">
            <v>0</v>
          </cell>
          <cell r="I1406">
            <v>0</v>
          </cell>
          <cell r="V1406">
            <v>0</v>
          </cell>
        </row>
        <row r="1407">
          <cell r="B1407" t="str">
            <v>51050904</v>
          </cell>
          <cell r="G1407">
            <v>0</v>
          </cell>
          <cell r="H1407">
            <v>0</v>
          </cell>
          <cell r="I1407">
            <v>0</v>
          </cell>
          <cell r="V1407">
            <v>0</v>
          </cell>
        </row>
        <row r="1408">
          <cell r="B1408" t="str">
            <v>51050905</v>
          </cell>
          <cell r="G1408">
            <v>0</v>
          </cell>
          <cell r="H1408">
            <v>0</v>
          </cell>
          <cell r="I1408">
            <v>0</v>
          </cell>
          <cell r="V1408">
            <v>0</v>
          </cell>
        </row>
        <row r="1409">
          <cell r="B1409" t="str">
            <v>51050906</v>
          </cell>
          <cell r="G1409">
            <v>0</v>
          </cell>
          <cell r="H1409">
            <v>0</v>
          </cell>
          <cell r="I1409">
            <v>0</v>
          </cell>
          <cell r="V1409">
            <v>409550.58000000007</v>
          </cell>
        </row>
        <row r="1410">
          <cell r="B1410" t="str">
            <v>5105090601</v>
          </cell>
          <cell r="G1410">
            <v>0</v>
          </cell>
          <cell r="I1410">
            <v>0</v>
          </cell>
          <cell r="V1410">
            <v>0</v>
          </cell>
        </row>
        <row r="1411">
          <cell r="B1411" t="str">
            <v>5105090602</v>
          </cell>
          <cell r="G1411">
            <v>0</v>
          </cell>
          <cell r="I1411">
            <v>0</v>
          </cell>
          <cell r="V1411">
            <v>409550.58000000007</v>
          </cell>
        </row>
        <row r="1412">
          <cell r="B1412" t="str">
            <v>5105090603</v>
          </cell>
          <cell r="G1412">
            <v>0</v>
          </cell>
          <cell r="I1412">
            <v>0</v>
          </cell>
          <cell r="V1412">
            <v>0</v>
          </cell>
        </row>
        <row r="1413">
          <cell r="B1413" t="str">
            <v>5105090604</v>
          </cell>
          <cell r="G1413">
            <v>0</v>
          </cell>
          <cell r="I1413">
            <v>0</v>
          </cell>
          <cell r="V1413">
            <v>0</v>
          </cell>
        </row>
        <row r="1414">
          <cell r="B1414" t="str">
            <v>5105090605</v>
          </cell>
          <cell r="G1414">
            <v>0</v>
          </cell>
          <cell r="I1414">
            <v>0</v>
          </cell>
          <cell r="V1414">
            <v>0</v>
          </cell>
        </row>
        <row r="1415">
          <cell r="B1415" t="str">
            <v>5105090606</v>
          </cell>
          <cell r="G1415">
            <v>0</v>
          </cell>
          <cell r="I1415">
            <v>0</v>
          </cell>
          <cell r="V1415">
            <v>0</v>
          </cell>
        </row>
        <row r="1416">
          <cell r="B1416" t="str">
            <v>5105090607</v>
          </cell>
          <cell r="G1416">
            <v>0</v>
          </cell>
          <cell r="I1416">
            <v>0</v>
          </cell>
          <cell r="V1416">
            <v>0</v>
          </cell>
        </row>
        <row r="1417">
          <cell r="B1417" t="str">
            <v>5105090608</v>
          </cell>
          <cell r="G1417">
            <v>0</v>
          </cell>
          <cell r="I1417">
            <v>0</v>
          </cell>
          <cell r="V1417">
            <v>0</v>
          </cell>
        </row>
        <row r="1418">
          <cell r="B1418" t="str">
            <v>5105090609</v>
          </cell>
          <cell r="G1418">
            <v>0</v>
          </cell>
          <cell r="I1418">
            <v>0</v>
          </cell>
          <cell r="V1418">
            <v>0</v>
          </cell>
        </row>
        <row r="1419">
          <cell r="B1419" t="str">
            <v>5105090610</v>
          </cell>
          <cell r="G1419">
            <v>0</v>
          </cell>
          <cell r="I1419">
            <v>0</v>
          </cell>
          <cell r="V1419">
            <v>0</v>
          </cell>
        </row>
        <row r="1420">
          <cell r="B1420" t="str">
            <v>5105090611</v>
          </cell>
          <cell r="G1420">
            <v>0</v>
          </cell>
          <cell r="I1420">
            <v>0</v>
          </cell>
          <cell r="V1420">
            <v>0</v>
          </cell>
        </row>
        <row r="1421">
          <cell r="B1421" t="str">
            <v>5105090612</v>
          </cell>
          <cell r="G1421">
            <v>0</v>
          </cell>
          <cell r="I1421">
            <v>0</v>
          </cell>
          <cell r="V1421">
            <v>0</v>
          </cell>
        </row>
        <row r="1422">
          <cell r="B1422" t="str">
            <v>5105090613</v>
          </cell>
          <cell r="G1422">
            <v>0</v>
          </cell>
          <cell r="I1422">
            <v>0</v>
          </cell>
          <cell r="V1422">
            <v>0</v>
          </cell>
        </row>
        <row r="1423">
          <cell r="B1423" t="str">
            <v>5105090614</v>
          </cell>
          <cell r="G1423">
            <v>0</v>
          </cell>
          <cell r="I1423">
            <v>0</v>
          </cell>
          <cell r="V1423">
            <v>0</v>
          </cell>
        </row>
        <row r="1424">
          <cell r="B1424" t="str">
            <v>5105090615</v>
          </cell>
          <cell r="G1424">
            <v>0</v>
          </cell>
          <cell r="I1424">
            <v>0</v>
          </cell>
          <cell r="V1424">
            <v>0</v>
          </cell>
        </row>
        <row r="1425">
          <cell r="B1425" t="str">
            <v>5105090616</v>
          </cell>
          <cell r="G1425">
            <v>0</v>
          </cell>
          <cell r="I1425">
            <v>0</v>
          </cell>
          <cell r="V1425">
            <v>0</v>
          </cell>
        </row>
        <row r="1426">
          <cell r="B1426" t="str">
            <v>5105090617</v>
          </cell>
          <cell r="G1426">
            <v>0</v>
          </cell>
          <cell r="I1426">
            <v>0</v>
          </cell>
          <cell r="V1426">
            <v>0</v>
          </cell>
        </row>
        <row r="1427">
          <cell r="B1427" t="str">
            <v>510510</v>
          </cell>
          <cell r="G1427">
            <v>0</v>
          </cell>
          <cell r="H1427">
            <v>0</v>
          </cell>
          <cell r="I1427">
            <v>0</v>
          </cell>
          <cell r="V1427">
            <v>309729.37</v>
          </cell>
        </row>
        <row r="1428">
          <cell r="B1428" t="str">
            <v>51051001</v>
          </cell>
          <cell r="G1428">
            <v>0</v>
          </cell>
          <cell r="H1428">
            <v>0</v>
          </cell>
          <cell r="I1428">
            <v>0</v>
          </cell>
          <cell r="V1428">
            <v>0</v>
          </cell>
        </row>
        <row r="1429">
          <cell r="B1429" t="str">
            <v>51051002</v>
          </cell>
          <cell r="G1429">
            <v>0</v>
          </cell>
          <cell r="H1429">
            <v>0</v>
          </cell>
          <cell r="I1429">
            <v>0</v>
          </cell>
          <cell r="V1429">
            <v>0</v>
          </cell>
        </row>
        <row r="1430">
          <cell r="B1430" t="str">
            <v>51051003</v>
          </cell>
          <cell r="G1430">
            <v>0</v>
          </cell>
          <cell r="H1430">
            <v>0</v>
          </cell>
          <cell r="I1430">
            <v>0</v>
          </cell>
          <cell r="V1430">
            <v>0</v>
          </cell>
        </row>
        <row r="1431">
          <cell r="B1431" t="str">
            <v>51051004</v>
          </cell>
          <cell r="G1431">
            <v>0</v>
          </cell>
          <cell r="H1431">
            <v>0</v>
          </cell>
          <cell r="I1431">
            <v>0</v>
          </cell>
          <cell r="V1431">
            <v>0</v>
          </cell>
        </row>
        <row r="1432">
          <cell r="B1432" t="str">
            <v>51051005</v>
          </cell>
          <cell r="G1432">
            <v>0</v>
          </cell>
          <cell r="H1432">
            <v>0</v>
          </cell>
          <cell r="I1432">
            <v>0</v>
          </cell>
          <cell r="V1432">
            <v>0</v>
          </cell>
        </row>
        <row r="1433">
          <cell r="B1433" t="str">
            <v>51051006</v>
          </cell>
          <cell r="G1433">
            <v>0</v>
          </cell>
          <cell r="H1433">
            <v>0</v>
          </cell>
          <cell r="I1433">
            <v>0</v>
          </cell>
          <cell r="V1433">
            <v>309729.37</v>
          </cell>
        </row>
        <row r="1434">
          <cell r="B1434" t="str">
            <v>5105100601</v>
          </cell>
          <cell r="G1434">
            <v>0</v>
          </cell>
          <cell r="I1434">
            <v>0</v>
          </cell>
          <cell r="V1434">
            <v>193573.57</v>
          </cell>
        </row>
        <row r="1435">
          <cell r="B1435" t="str">
            <v>5105100602</v>
          </cell>
          <cell r="G1435">
            <v>0</v>
          </cell>
          <cell r="I1435">
            <v>0</v>
          </cell>
          <cell r="V1435">
            <v>19788.300000000003</v>
          </cell>
        </row>
        <row r="1436">
          <cell r="B1436" t="str">
            <v>5105100603</v>
          </cell>
          <cell r="G1436">
            <v>0</v>
          </cell>
          <cell r="I1436">
            <v>0</v>
          </cell>
          <cell r="V1436">
            <v>0</v>
          </cell>
        </row>
        <row r="1437">
          <cell r="B1437" t="str">
            <v>5105100604</v>
          </cell>
          <cell r="G1437">
            <v>0</v>
          </cell>
          <cell r="I1437">
            <v>0</v>
          </cell>
          <cell r="V1437">
            <v>0</v>
          </cell>
        </row>
        <row r="1438">
          <cell r="B1438" t="str">
            <v>5105100605</v>
          </cell>
          <cell r="G1438">
            <v>0</v>
          </cell>
          <cell r="I1438">
            <v>0</v>
          </cell>
          <cell r="V1438">
            <v>0</v>
          </cell>
        </row>
        <row r="1439">
          <cell r="B1439" t="str">
            <v>5105100606</v>
          </cell>
          <cell r="G1439">
            <v>0</v>
          </cell>
          <cell r="I1439">
            <v>0</v>
          </cell>
          <cell r="V1439">
            <v>0</v>
          </cell>
        </row>
        <row r="1440">
          <cell r="B1440" t="str">
            <v>5105100607</v>
          </cell>
          <cell r="G1440">
            <v>0</v>
          </cell>
          <cell r="I1440">
            <v>0</v>
          </cell>
          <cell r="V1440">
            <v>0</v>
          </cell>
        </row>
        <row r="1441">
          <cell r="B1441" t="str">
            <v>5105100608</v>
          </cell>
          <cell r="G1441">
            <v>0</v>
          </cell>
          <cell r="I1441">
            <v>0</v>
          </cell>
          <cell r="V1441">
            <v>96367.5</v>
          </cell>
        </row>
        <row r="1442">
          <cell r="B1442" t="str">
            <v>5105100609</v>
          </cell>
          <cell r="G1442">
            <v>0</v>
          </cell>
          <cell r="I1442">
            <v>0</v>
          </cell>
          <cell r="V1442">
            <v>0</v>
          </cell>
        </row>
        <row r="1443">
          <cell r="B1443" t="str">
            <v>5105100610</v>
          </cell>
          <cell r="G1443">
            <v>0</v>
          </cell>
          <cell r="I1443">
            <v>0</v>
          </cell>
          <cell r="V1443">
            <v>0</v>
          </cell>
        </row>
        <row r="1444">
          <cell r="B1444" t="str">
            <v>510511</v>
          </cell>
          <cell r="G1444">
            <v>826658.3</v>
          </cell>
          <cell r="H1444">
            <v>1154412.6199999999</v>
          </cell>
          <cell r="I1444">
            <v>0</v>
          </cell>
          <cell r="V1444">
            <v>1075996.72</v>
          </cell>
        </row>
        <row r="1445">
          <cell r="B1445" t="str">
            <v>51051101</v>
          </cell>
          <cell r="G1445">
            <v>826658.3</v>
          </cell>
          <cell r="H1445">
            <v>1154412.6199999999</v>
          </cell>
          <cell r="I1445">
            <v>0</v>
          </cell>
          <cell r="V1445">
            <v>1075996.72</v>
          </cell>
        </row>
        <row r="1446">
          <cell r="B1446" t="str">
            <v>5105110101</v>
          </cell>
          <cell r="G1446">
            <v>0</v>
          </cell>
          <cell r="H1446">
            <v>0</v>
          </cell>
          <cell r="I1446">
            <v>0</v>
          </cell>
          <cell r="V1446">
            <v>0</v>
          </cell>
        </row>
        <row r="1447">
          <cell r="B1447" t="str">
            <v>5105110102</v>
          </cell>
          <cell r="G1447">
            <v>313221.12</v>
          </cell>
          <cell r="H1447">
            <v>341435.04</v>
          </cell>
          <cell r="I1447">
            <v>0</v>
          </cell>
          <cell r="V1447">
            <v>313804.83</v>
          </cell>
        </row>
        <row r="1448">
          <cell r="B1448" t="str">
            <v>5105110103</v>
          </cell>
          <cell r="G1448">
            <v>513437.18</v>
          </cell>
          <cell r="H1448">
            <v>812977.58000000007</v>
          </cell>
          <cell r="I1448">
            <v>0</v>
          </cell>
          <cell r="V1448">
            <v>762191.8899999999</v>
          </cell>
        </row>
        <row r="1449">
          <cell r="B1449" t="str">
            <v>51051102</v>
          </cell>
          <cell r="G1449">
            <v>0</v>
          </cell>
          <cell r="H1449">
            <v>0</v>
          </cell>
          <cell r="I1449">
            <v>0</v>
          </cell>
          <cell r="V1449">
            <v>0</v>
          </cell>
        </row>
        <row r="1450">
          <cell r="B1450" t="str">
            <v>5105110201</v>
          </cell>
          <cell r="G1450">
            <v>0</v>
          </cell>
          <cell r="H1450">
            <v>0</v>
          </cell>
          <cell r="I1450">
            <v>0</v>
          </cell>
          <cell r="V1450">
            <v>0</v>
          </cell>
        </row>
        <row r="1451">
          <cell r="B1451" t="str">
            <v>5105110202</v>
          </cell>
          <cell r="G1451">
            <v>0</v>
          </cell>
          <cell r="H1451">
            <v>0</v>
          </cell>
          <cell r="I1451">
            <v>0</v>
          </cell>
          <cell r="V1451">
            <v>0</v>
          </cell>
        </row>
        <row r="1452">
          <cell r="B1452" t="str">
            <v>5105110203</v>
          </cell>
          <cell r="G1452">
            <v>0</v>
          </cell>
          <cell r="H1452">
            <v>0</v>
          </cell>
          <cell r="I1452">
            <v>0</v>
          </cell>
          <cell r="V1452">
            <v>0</v>
          </cell>
        </row>
        <row r="1453">
          <cell r="B1453" t="str">
            <v>52</v>
          </cell>
          <cell r="G1453">
            <v>10699006.699999999</v>
          </cell>
          <cell r="H1453">
            <v>11895685.890000001</v>
          </cell>
          <cell r="I1453">
            <v>0</v>
          </cell>
          <cell r="V1453">
            <v>8369222.4300000006</v>
          </cell>
        </row>
        <row r="1454">
          <cell r="B1454" t="str">
            <v>5201</v>
          </cell>
          <cell r="G1454">
            <v>3512071.81</v>
          </cell>
          <cell r="H1454">
            <v>3139262.49</v>
          </cell>
          <cell r="I1454">
            <v>0</v>
          </cell>
          <cell r="V1454">
            <v>2197173.21</v>
          </cell>
        </row>
        <row r="1455">
          <cell r="B1455" t="str">
            <v>520101</v>
          </cell>
          <cell r="G1455">
            <v>3512071.81</v>
          </cell>
          <cell r="H1455">
            <v>3139262.49</v>
          </cell>
          <cell r="I1455">
            <v>0</v>
          </cell>
          <cell r="V1455">
            <v>2197173.21</v>
          </cell>
        </row>
        <row r="1456">
          <cell r="B1456" t="str">
            <v>52010101</v>
          </cell>
          <cell r="G1456">
            <v>1836020.6</v>
          </cell>
          <cell r="H1456">
            <v>1988146.9100000001</v>
          </cell>
          <cell r="I1456">
            <v>0</v>
          </cell>
          <cell r="V1456">
            <v>1058330.5599999998</v>
          </cell>
        </row>
        <row r="1457">
          <cell r="B1457" t="str">
            <v>52010102</v>
          </cell>
          <cell r="G1457">
            <v>1057484.6599999999</v>
          </cell>
          <cell r="H1457">
            <v>1099244.1399999999</v>
          </cell>
          <cell r="I1457">
            <v>0</v>
          </cell>
          <cell r="V1457">
            <v>662829.1</v>
          </cell>
        </row>
        <row r="1458">
          <cell r="B1458" t="str">
            <v>52010103</v>
          </cell>
          <cell r="G1458">
            <v>573866.44999999995</v>
          </cell>
          <cell r="H1458">
            <v>0</v>
          </cell>
          <cell r="I1458">
            <v>0</v>
          </cell>
          <cell r="V1458">
            <v>0</v>
          </cell>
        </row>
        <row r="1459">
          <cell r="B1459" t="str">
            <v>52010104</v>
          </cell>
          <cell r="G1459">
            <v>44700.1</v>
          </cell>
          <cell r="H1459">
            <v>46854.19</v>
          </cell>
          <cell r="I1459">
            <v>0</v>
          </cell>
          <cell r="V1459">
            <v>18436.279999999995</v>
          </cell>
        </row>
        <row r="1460">
          <cell r="B1460" t="str">
            <v>52010105</v>
          </cell>
          <cell r="G1460">
            <v>0</v>
          </cell>
          <cell r="H1460">
            <v>4903.5999999999985</v>
          </cell>
          <cell r="I1460">
            <v>0</v>
          </cell>
          <cell r="V1460">
            <v>1697.3300000000002</v>
          </cell>
        </row>
        <row r="1461">
          <cell r="B1461" t="str">
            <v>52010106</v>
          </cell>
          <cell r="G1461">
            <v>0</v>
          </cell>
          <cell r="H1461">
            <v>113.65</v>
          </cell>
          <cell r="I1461">
            <v>0</v>
          </cell>
          <cell r="V1461">
            <v>0</v>
          </cell>
        </row>
        <row r="1462">
          <cell r="B1462" t="str">
            <v>52010107</v>
          </cell>
          <cell r="G1462">
            <v>0</v>
          </cell>
          <cell r="I1462">
            <v>0</v>
          </cell>
          <cell r="V1462">
            <v>455879.93999999994</v>
          </cell>
        </row>
        <row r="1463">
          <cell r="B1463" t="str">
            <v>5202</v>
          </cell>
          <cell r="G1463">
            <v>563295.27</v>
          </cell>
          <cell r="H1463">
            <v>1041438.6899999997</v>
          </cell>
          <cell r="I1463">
            <v>0</v>
          </cell>
          <cell r="V1463">
            <v>1655100.3099999998</v>
          </cell>
        </row>
        <row r="1464">
          <cell r="B1464" t="str">
            <v>52020100</v>
          </cell>
          <cell r="G1464">
            <v>0</v>
          </cell>
          <cell r="H1464">
            <v>0</v>
          </cell>
          <cell r="I1464">
            <v>0</v>
          </cell>
          <cell r="V1464">
            <v>0</v>
          </cell>
        </row>
        <row r="1465">
          <cell r="B1465" t="str">
            <v>52020200</v>
          </cell>
          <cell r="G1465">
            <v>0</v>
          </cell>
          <cell r="H1465">
            <v>0</v>
          </cell>
          <cell r="I1465">
            <v>0</v>
          </cell>
          <cell r="V1465">
            <v>0</v>
          </cell>
        </row>
        <row r="1466">
          <cell r="B1466" t="str">
            <v>52020300</v>
          </cell>
          <cell r="G1466">
            <v>289725.59999999998</v>
          </cell>
          <cell r="H1466">
            <v>511914.68</v>
          </cell>
          <cell r="I1466">
            <v>0</v>
          </cell>
          <cell r="V1466">
            <v>1590264.5599999998</v>
          </cell>
        </row>
        <row r="1467">
          <cell r="B1467" t="str">
            <v>52020400</v>
          </cell>
          <cell r="G1467">
            <v>101661.16</v>
          </cell>
          <cell r="H1467">
            <v>-55801.679999999993</v>
          </cell>
          <cell r="I1467">
            <v>0</v>
          </cell>
          <cell r="V1467">
            <v>989.42</v>
          </cell>
        </row>
        <row r="1468">
          <cell r="B1468" t="str">
            <v>52020500</v>
          </cell>
          <cell r="G1468">
            <v>37887.89</v>
          </cell>
          <cell r="H1468">
            <v>113090.90000000001</v>
          </cell>
          <cell r="I1468">
            <v>0</v>
          </cell>
          <cell r="V1468">
            <v>24778.27</v>
          </cell>
        </row>
        <row r="1469">
          <cell r="B1469" t="str">
            <v>52020600</v>
          </cell>
          <cell r="G1469">
            <v>134020.62</v>
          </cell>
          <cell r="H1469">
            <v>472234.79</v>
          </cell>
          <cell r="I1469">
            <v>0</v>
          </cell>
          <cell r="V1469">
            <v>39068.060000000012</v>
          </cell>
        </row>
        <row r="1470">
          <cell r="B1470" t="str">
            <v>5203</v>
          </cell>
          <cell r="G1470">
            <v>780131.06</v>
          </cell>
          <cell r="H1470">
            <v>619374.73</v>
          </cell>
          <cell r="I1470">
            <v>0</v>
          </cell>
          <cell r="V1470">
            <v>730419.92000000016</v>
          </cell>
        </row>
        <row r="1471">
          <cell r="B1471" t="str">
            <v>52030100</v>
          </cell>
          <cell r="G1471">
            <v>0</v>
          </cell>
          <cell r="H1471">
            <v>0</v>
          </cell>
          <cell r="I1471">
            <v>0</v>
          </cell>
          <cell r="V1471">
            <v>0</v>
          </cell>
        </row>
        <row r="1472">
          <cell r="B1472" t="str">
            <v>52030200</v>
          </cell>
          <cell r="G1472">
            <v>447388.08</v>
          </cell>
          <cell r="H1472">
            <v>470890.74</v>
          </cell>
          <cell r="I1472">
            <v>0</v>
          </cell>
          <cell r="V1472">
            <v>120229.20999999998</v>
          </cell>
        </row>
        <row r="1473">
          <cell r="B1473" t="str">
            <v>52030300</v>
          </cell>
          <cell r="G1473">
            <v>0</v>
          </cell>
          <cell r="H1473">
            <v>0</v>
          </cell>
          <cell r="I1473">
            <v>0</v>
          </cell>
          <cell r="V1473">
            <v>0</v>
          </cell>
        </row>
        <row r="1474">
          <cell r="B1474" t="str">
            <v>52030400</v>
          </cell>
          <cell r="G1474">
            <v>0</v>
          </cell>
          <cell r="H1474">
            <v>0</v>
          </cell>
          <cell r="I1474">
            <v>0</v>
          </cell>
          <cell r="V1474">
            <v>0</v>
          </cell>
        </row>
        <row r="1475">
          <cell r="B1475" t="str">
            <v>52030500</v>
          </cell>
          <cell r="G1475">
            <v>332742.98</v>
          </cell>
          <cell r="H1475">
            <v>148483.99</v>
          </cell>
          <cell r="I1475">
            <v>0</v>
          </cell>
          <cell r="V1475">
            <v>610190.71</v>
          </cell>
        </row>
        <row r="1476">
          <cell r="B1476" t="str">
            <v>52030600</v>
          </cell>
          <cell r="G1476">
            <v>0</v>
          </cell>
          <cell r="I1476">
            <v>0</v>
          </cell>
          <cell r="V1476">
            <v>0</v>
          </cell>
        </row>
        <row r="1477">
          <cell r="B1477" t="str">
            <v>5204</v>
          </cell>
          <cell r="G1477">
            <v>0</v>
          </cell>
          <cell r="H1477">
            <v>0</v>
          </cell>
          <cell r="I1477">
            <v>0</v>
          </cell>
          <cell r="V1477">
            <v>0</v>
          </cell>
        </row>
        <row r="1478">
          <cell r="B1478" t="str">
            <v>52040100</v>
          </cell>
          <cell r="G1478">
            <v>0</v>
          </cell>
          <cell r="H1478">
            <v>0</v>
          </cell>
          <cell r="I1478">
            <v>0</v>
          </cell>
          <cell r="V1478">
            <v>0</v>
          </cell>
          <cell r="X1478" t="str">
            <v>Impuesto sobre la renta</v>
          </cell>
        </row>
        <row r="1479">
          <cell r="B1479" t="str">
            <v>5205</v>
          </cell>
          <cell r="G1479">
            <v>5843508.5599999996</v>
          </cell>
          <cell r="H1479">
            <v>7095609.9799999995</v>
          </cell>
          <cell r="I1479">
            <v>0</v>
          </cell>
          <cell r="V1479">
            <v>3786528.9899999998</v>
          </cell>
          <cell r="X1479" t="str">
            <v>Impuesto sobre la renta</v>
          </cell>
        </row>
        <row r="1480">
          <cell r="B1480" t="str">
            <v>52050100</v>
          </cell>
          <cell r="G1480">
            <v>2837336.77</v>
          </cell>
          <cell r="H1480">
            <v>1211942.5599999998</v>
          </cell>
          <cell r="I1480">
            <v>0</v>
          </cell>
          <cell r="V1480">
            <v>5111218.9399999995</v>
          </cell>
        </row>
        <row r="1481">
          <cell r="B1481" t="str">
            <v>52050200</v>
          </cell>
          <cell r="G1481">
            <v>3006171.79</v>
          </cell>
          <cell r="H1481">
            <v>5883667.4199999999</v>
          </cell>
          <cell r="I1481">
            <v>0</v>
          </cell>
          <cell r="V1481">
            <v>-1324689.9500000002</v>
          </cell>
        </row>
        <row r="1482">
          <cell r="B1482" t="str">
            <v>6</v>
          </cell>
          <cell r="G1482">
            <v>0</v>
          </cell>
          <cell r="H1482">
            <v>0</v>
          </cell>
          <cell r="I1482">
            <v>0</v>
          </cell>
          <cell r="V1482">
            <v>0</v>
          </cell>
        </row>
        <row r="1483">
          <cell r="B1483" t="str">
            <v>61</v>
          </cell>
          <cell r="G1483">
            <v>0</v>
          </cell>
          <cell r="H1483">
            <v>0</v>
          </cell>
          <cell r="I1483">
            <v>0</v>
          </cell>
          <cell r="V1483">
            <v>0</v>
          </cell>
        </row>
        <row r="1484">
          <cell r="B1484" t="str">
            <v>6101</v>
          </cell>
          <cell r="G1484">
            <v>0</v>
          </cell>
          <cell r="H1484">
            <v>0</v>
          </cell>
          <cell r="I1484">
            <v>0</v>
          </cell>
          <cell r="V1484">
            <v>0</v>
          </cell>
        </row>
        <row r="1485">
          <cell r="B1485" t="str">
            <v>610101</v>
          </cell>
          <cell r="G1485">
            <v>0</v>
          </cell>
          <cell r="H1485">
            <v>0</v>
          </cell>
          <cell r="I1485">
            <v>0</v>
          </cell>
          <cell r="V1485">
            <v>0</v>
          </cell>
        </row>
        <row r="1486">
          <cell r="B1486" t="str">
            <v>7</v>
          </cell>
          <cell r="G1486">
            <v>10404382.529999999</v>
          </cell>
          <cell r="H1486">
            <v>-2343421.29</v>
          </cell>
          <cell r="I1486">
            <v>-2343421.29</v>
          </cell>
          <cell r="V1486">
            <v>-30328065.52</v>
          </cell>
        </row>
        <row r="1487">
          <cell r="B1487" t="str">
            <v>71</v>
          </cell>
          <cell r="G1487">
            <v>10404382.529999999</v>
          </cell>
          <cell r="H1487">
            <v>-2343421.29</v>
          </cell>
          <cell r="I1487">
            <v>-2343421.29</v>
          </cell>
          <cell r="V1487">
            <v>-30328065.52</v>
          </cell>
        </row>
        <row r="1488">
          <cell r="B1488" t="str">
            <v>7101</v>
          </cell>
          <cell r="G1488">
            <v>96850937.260000005</v>
          </cell>
          <cell r="H1488">
            <v>96847787.260000005</v>
          </cell>
          <cell r="I1488">
            <v>95931388.210000008</v>
          </cell>
          <cell r="V1488">
            <v>95931192.400000006</v>
          </cell>
        </row>
        <row r="1489">
          <cell r="B1489" t="str">
            <v>710101</v>
          </cell>
          <cell r="G1489">
            <v>71684617.859999999</v>
          </cell>
          <cell r="H1489">
            <v>71684617.859999999</v>
          </cell>
          <cell r="I1489">
            <v>70903531.890000001</v>
          </cell>
          <cell r="V1489">
            <v>70903336.079999998</v>
          </cell>
        </row>
        <row r="1490">
          <cell r="B1490" t="str">
            <v>71010101</v>
          </cell>
          <cell r="G1490">
            <v>2250717.42</v>
          </cell>
          <cell r="H1490">
            <v>2250717.42</v>
          </cell>
          <cell r="I1490">
            <v>1913759.73</v>
          </cell>
          <cell r="V1490">
            <v>1913759.73</v>
          </cell>
        </row>
        <row r="1491">
          <cell r="B1491" t="str">
            <v>71010102</v>
          </cell>
          <cell r="G1491">
            <v>10340770.59</v>
          </cell>
          <cell r="H1491">
            <v>10340770.59</v>
          </cell>
          <cell r="I1491">
            <v>9896642.3100000005</v>
          </cell>
          <cell r="V1491">
            <v>9896642.3100000005</v>
          </cell>
        </row>
        <row r="1492">
          <cell r="B1492" t="str">
            <v>71010103</v>
          </cell>
          <cell r="G1492">
            <v>23879340.420000002</v>
          </cell>
          <cell r="H1492">
            <v>23879340.420000002</v>
          </cell>
          <cell r="I1492">
            <v>23879340.420000002</v>
          </cell>
          <cell r="V1492">
            <v>23879340.420000002</v>
          </cell>
        </row>
        <row r="1493">
          <cell r="B1493" t="str">
            <v>71010104</v>
          </cell>
          <cell r="G1493">
            <v>19572701.989999998</v>
          </cell>
          <cell r="H1493">
            <v>19572701.989999998</v>
          </cell>
          <cell r="I1493">
            <v>19572701.989999998</v>
          </cell>
          <cell r="V1493">
            <v>19572701.989999998</v>
          </cell>
        </row>
        <row r="1494">
          <cell r="B1494" t="str">
            <v>71010105</v>
          </cell>
          <cell r="G1494">
            <v>0</v>
          </cell>
          <cell r="H1494">
            <v>0</v>
          </cell>
          <cell r="I1494">
            <v>0</v>
          </cell>
          <cell r="V1494">
            <v>0</v>
          </cell>
        </row>
        <row r="1495">
          <cell r="B1495" t="str">
            <v>71010106</v>
          </cell>
          <cell r="G1495">
            <v>0</v>
          </cell>
          <cell r="H1495">
            <v>0</v>
          </cell>
          <cell r="I1495">
            <v>0</v>
          </cell>
          <cell r="V1495">
            <v>0</v>
          </cell>
        </row>
        <row r="1496">
          <cell r="B1496" t="str">
            <v>71010107</v>
          </cell>
          <cell r="G1496">
            <v>7773677.0099999998</v>
          </cell>
          <cell r="H1496">
            <v>7773677.0099999998</v>
          </cell>
          <cell r="I1496">
            <v>7773677.0099999998</v>
          </cell>
          <cell r="V1496">
            <v>7773677.0099999998</v>
          </cell>
        </row>
        <row r="1497">
          <cell r="B1497" t="str">
            <v>71010108</v>
          </cell>
          <cell r="G1497">
            <v>0</v>
          </cell>
          <cell r="H1497">
            <v>0</v>
          </cell>
          <cell r="I1497">
            <v>0</v>
          </cell>
          <cell r="V1497">
            <v>0</v>
          </cell>
        </row>
        <row r="1498">
          <cell r="B1498" t="str">
            <v>71010109</v>
          </cell>
          <cell r="G1498">
            <v>5418665.6900000004</v>
          </cell>
          <cell r="H1498">
            <v>5418665.6900000004</v>
          </cell>
          <cell r="I1498">
            <v>5418665.6900000004</v>
          </cell>
          <cell r="V1498">
            <v>5418665.6900000004</v>
          </cell>
        </row>
        <row r="1499">
          <cell r="B1499" t="str">
            <v>71010110</v>
          </cell>
          <cell r="G1499">
            <v>0</v>
          </cell>
          <cell r="H1499">
            <v>0</v>
          </cell>
          <cell r="I1499">
            <v>0</v>
          </cell>
          <cell r="V1499">
            <v>0</v>
          </cell>
        </row>
        <row r="1500">
          <cell r="B1500" t="str">
            <v>71010111</v>
          </cell>
          <cell r="G1500">
            <v>1240.3499999999999</v>
          </cell>
          <cell r="H1500">
            <v>1240.3499999999999</v>
          </cell>
          <cell r="I1500">
            <v>1240.3499999999999</v>
          </cell>
          <cell r="V1500">
            <v>1240.3499999999999</v>
          </cell>
        </row>
        <row r="1501">
          <cell r="B1501" t="str">
            <v>71010112</v>
          </cell>
          <cell r="G1501">
            <v>0</v>
          </cell>
          <cell r="H1501">
            <v>0</v>
          </cell>
          <cell r="I1501">
            <v>0</v>
          </cell>
          <cell r="V1501">
            <v>0</v>
          </cell>
        </row>
        <row r="1502">
          <cell r="B1502" t="str">
            <v>71010113</v>
          </cell>
          <cell r="G1502">
            <v>218819.79</v>
          </cell>
          <cell r="H1502">
            <v>218819.79</v>
          </cell>
          <cell r="I1502">
            <v>218819.79</v>
          </cell>
          <cell r="V1502">
            <v>218819.79</v>
          </cell>
        </row>
        <row r="1503">
          <cell r="B1503" t="str">
            <v>71010114</v>
          </cell>
          <cell r="G1503">
            <v>1535096.97</v>
          </cell>
          <cell r="H1503">
            <v>1535096.97</v>
          </cell>
          <cell r="I1503">
            <v>1535096.97</v>
          </cell>
          <cell r="V1503">
            <v>1535096.97</v>
          </cell>
        </row>
        <row r="1504">
          <cell r="B1504" t="str">
            <v>71010115</v>
          </cell>
          <cell r="G1504">
            <v>693587.63</v>
          </cell>
          <cell r="H1504">
            <v>693587.63</v>
          </cell>
          <cell r="I1504">
            <v>693587.63</v>
          </cell>
          <cell r="V1504">
            <v>693587.63</v>
          </cell>
        </row>
        <row r="1505">
          <cell r="B1505" t="str">
            <v>71010116</v>
          </cell>
          <cell r="G1505">
            <v>0</v>
          </cell>
          <cell r="H1505">
            <v>0</v>
          </cell>
          <cell r="I1505">
            <v>0</v>
          </cell>
          <cell r="V1505">
            <v>0</v>
          </cell>
        </row>
        <row r="1506">
          <cell r="B1506" t="str">
            <v>71010117</v>
          </cell>
          <cell r="G1506">
            <v>0</v>
          </cell>
          <cell r="H1506">
            <v>0</v>
          </cell>
          <cell r="I1506">
            <v>0</v>
          </cell>
          <cell r="V1506">
            <v>0</v>
          </cell>
        </row>
        <row r="1507">
          <cell r="B1507" t="str">
            <v>71010118</v>
          </cell>
          <cell r="I1507">
            <v>0</v>
          </cell>
          <cell r="V1507">
            <v>-195.81</v>
          </cell>
        </row>
        <row r="1508">
          <cell r="B1508" t="str">
            <v>710102</v>
          </cell>
          <cell r="G1508">
            <v>16277706.58</v>
          </cell>
          <cell r="H1508">
            <v>16274556.58</v>
          </cell>
          <cell r="I1508">
            <v>16139243.5</v>
          </cell>
          <cell r="V1508">
            <v>16139243.5</v>
          </cell>
        </row>
        <row r="1509">
          <cell r="B1509" t="str">
            <v>71010201</v>
          </cell>
          <cell r="G1509">
            <v>3355931.1</v>
          </cell>
          <cell r="H1509">
            <v>3355931.1</v>
          </cell>
          <cell r="I1509">
            <v>3355931.1</v>
          </cell>
          <cell r="V1509">
            <v>3355931.1</v>
          </cell>
        </row>
        <row r="1510">
          <cell r="B1510" t="str">
            <v>71010202</v>
          </cell>
          <cell r="G1510">
            <v>949754.59</v>
          </cell>
          <cell r="H1510">
            <v>949754.59</v>
          </cell>
          <cell r="I1510">
            <v>816760.02</v>
          </cell>
          <cell r="V1510">
            <v>816760.02</v>
          </cell>
        </row>
        <row r="1511">
          <cell r="B1511" t="str">
            <v>71010203</v>
          </cell>
          <cell r="G1511">
            <v>3427517.54</v>
          </cell>
          <cell r="H1511">
            <v>3425597.54</v>
          </cell>
          <cell r="I1511">
            <v>3425597.54</v>
          </cell>
          <cell r="V1511">
            <v>3425597.54</v>
          </cell>
        </row>
        <row r="1512">
          <cell r="B1512" t="str">
            <v>71010204</v>
          </cell>
          <cell r="G1512">
            <v>22857.14</v>
          </cell>
          <cell r="H1512">
            <v>22857.14</v>
          </cell>
          <cell r="I1512">
            <v>22857.14</v>
          </cell>
          <cell r="V1512">
            <v>22857.14</v>
          </cell>
        </row>
        <row r="1513">
          <cell r="B1513" t="str">
            <v>71010205</v>
          </cell>
          <cell r="G1513">
            <v>1062354.43</v>
          </cell>
          <cell r="H1513">
            <v>1062354.43</v>
          </cell>
          <cell r="I1513">
            <v>1062354.43</v>
          </cell>
          <cell r="V1513">
            <v>1062354.43</v>
          </cell>
        </row>
        <row r="1514">
          <cell r="B1514" t="str">
            <v>71010206</v>
          </cell>
          <cell r="G1514">
            <v>160182.25</v>
          </cell>
          <cell r="H1514">
            <v>160182.25</v>
          </cell>
          <cell r="I1514">
            <v>160182.25</v>
          </cell>
          <cell r="V1514">
            <v>160182.25</v>
          </cell>
        </row>
        <row r="1515">
          <cell r="B1515" t="str">
            <v>71010207</v>
          </cell>
          <cell r="G1515">
            <v>315262.18</v>
          </cell>
          <cell r="H1515">
            <v>315262.18</v>
          </cell>
          <cell r="I1515">
            <v>315262.18</v>
          </cell>
          <cell r="V1515">
            <v>315262.18</v>
          </cell>
        </row>
        <row r="1516">
          <cell r="B1516" t="str">
            <v>71010208</v>
          </cell>
          <cell r="G1516">
            <v>826072.83</v>
          </cell>
          <cell r="H1516">
            <v>826072.83</v>
          </cell>
          <cell r="I1516">
            <v>825250.89</v>
          </cell>
          <cell r="V1516">
            <v>825250.89</v>
          </cell>
        </row>
        <row r="1517">
          <cell r="B1517" t="str">
            <v>71010209</v>
          </cell>
          <cell r="G1517">
            <v>3705890.34</v>
          </cell>
          <cell r="H1517">
            <v>3704660.34</v>
          </cell>
          <cell r="I1517">
            <v>3703163.77</v>
          </cell>
          <cell r="V1517">
            <v>3703163.77</v>
          </cell>
        </row>
        <row r="1518">
          <cell r="B1518" t="str">
            <v>71010210</v>
          </cell>
          <cell r="G1518">
            <v>2451884.1800000002</v>
          </cell>
          <cell r="H1518">
            <v>2451884.1800000002</v>
          </cell>
          <cell r="I1518">
            <v>2451884.1800000002</v>
          </cell>
          <cell r="V1518">
            <v>2451884.1800000002</v>
          </cell>
        </row>
        <row r="1519">
          <cell r="B1519" t="str">
            <v>710103</v>
          </cell>
          <cell r="G1519">
            <v>6290862.7599999998</v>
          </cell>
          <cell r="H1519">
            <v>6290862.7599999998</v>
          </cell>
          <cell r="I1519">
            <v>6290862.7599999998</v>
          </cell>
          <cell r="V1519">
            <v>6290862.7599999998</v>
          </cell>
        </row>
        <row r="1520">
          <cell r="B1520" t="str">
            <v>71010301</v>
          </cell>
          <cell r="G1520">
            <v>0</v>
          </cell>
          <cell r="H1520">
            <v>0</v>
          </cell>
          <cell r="I1520">
            <v>0</v>
          </cell>
          <cell r="V1520">
            <v>0</v>
          </cell>
        </row>
        <row r="1521">
          <cell r="B1521" t="str">
            <v>71010302</v>
          </cell>
          <cell r="G1521">
            <v>3980097.26</v>
          </cell>
          <cell r="H1521">
            <v>3980097.26</v>
          </cell>
          <cell r="I1521">
            <v>3980097.26</v>
          </cell>
          <cell r="V1521">
            <v>3980097.26</v>
          </cell>
        </row>
        <row r="1522">
          <cell r="B1522" t="str">
            <v>71010303</v>
          </cell>
          <cell r="G1522">
            <v>2310765.5</v>
          </cell>
          <cell r="H1522">
            <v>2310765.5</v>
          </cell>
          <cell r="I1522">
            <v>2310765.5</v>
          </cell>
          <cell r="V1522">
            <v>2310765.5</v>
          </cell>
        </row>
        <row r="1523">
          <cell r="B1523" t="str">
            <v>710104</v>
          </cell>
          <cell r="G1523">
            <v>2597750.06</v>
          </cell>
          <cell r="H1523">
            <v>2597750.06</v>
          </cell>
          <cell r="I1523">
            <v>2597750.06</v>
          </cell>
          <cell r="V1523">
            <v>2597750.06</v>
          </cell>
        </row>
        <row r="1524">
          <cell r="B1524" t="str">
            <v>71010401</v>
          </cell>
          <cell r="G1524">
            <v>2597750.06</v>
          </cell>
          <cell r="H1524">
            <v>2597750.06</v>
          </cell>
          <cell r="I1524">
            <v>2597750.06</v>
          </cell>
          <cell r="V1524">
            <v>2597750.06</v>
          </cell>
        </row>
        <row r="1525">
          <cell r="B1525" t="str">
            <v>7102</v>
          </cell>
          <cell r="G1525">
            <v>12738380.970000001</v>
          </cell>
          <cell r="H1525">
            <v>14271676.099999998</v>
          </cell>
          <cell r="I1525">
            <v>13717166.5</v>
          </cell>
          <cell r="V1525">
            <v>1080958.53</v>
          </cell>
        </row>
        <row r="1526">
          <cell r="B1526" t="str">
            <v>710201</v>
          </cell>
          <cell r="G1526">
            <v>8729604.7799999993</v>
          </cell>
          <cell r="H1526">
            <v>9519868.9299999997</v>
          </cell>
          <cell r="I1526">
            <v>9140838.9299999997</v>
          </cell>
          <cell r="V1526">
            <v>731570.53</v>
          </cell>
        </row>
        <row r="1527">
          <cell r="B1527" t="str">
            <v>71020101</v>
          </cell>
          <cell r="G1527">
            <v>146957.32999999999</v>
          </cell>
          <cell r="H1527">
            <v>154877.87</v>
          </cell>
          <cell r="I1527">
            <v>154878.99999999997</v>
          </cell>
          <cell r="V1527">
            <v>116227.37</v>
          </cell>
        </row>
        <row r="1528">
          <cell r="B1528" t="str">
            <v>71020102</v>
          </cell>
          <cell r="G1528">
            <v>1134118.83</v>
          </cell>
          <cell r="H1528">
            <v>960841.75999999989</v>
          </cell>
          <cell r="I1528">
            <v>872590.4800000001</v>
          </cell>
          <cell r="V1528">
            <v>612517.50999999989</v>
          </cell>
        </row>
        <row r="1529">
          <cell r="B1529" t="str">
            <v>71020103</v>
          </cell>
          <cell r="G1529">
            <v>3723045.14</v>
          </cell>
          <cell r="H1529">
            <v>4277403.07</v>
          </cell>
          <cell r="I1529">
            <v>4026976.0800000005</v>
          </cell>
          <cell r="V1529">
            <v>2561236.6</v>
          </cell>
        </row>
        <row r="1530">
          <cell r="B1530" t="str">
            <v>71020104</v>
          </cell>
          <cell r="G1530">
            <v>1862831.18</v>
          </cell>
          <cell r="H1530">
            <v>2084067.7799999998</v>
          </cell>
          <cell r="I1530">
            <v>2126905.75</v>
          </cell>
          <cell r="V1530">
            <v>1581667.16</v>
          </cell>
        </row>
        <row r="1531">
          <cell r="B1531" t="str">
            <v>71020105</v>
          </cell>
          <cell r="G1531">
            <v>0</v>
          </cell>
          <cell r="H1531">
            <v>0</v>
          </cell>
          <cell r="I1531">
            <v>0</v>
          </cell>
          <cell r="V1531">
            <v>0</v>
          </cell>
        </row>
        <row r="1532">
          <cell r="B1532" t="str">
            <v>71020106</v>
          </cell>
          <cell r="G1532">
            <v>0</v>
          </cell>
          <cell r="H1532">
            <v>0</v>
          </cell>
          <cell r="I1532">
            <v>0</v>
          </cell>
          <cell r="V1532">
            <v>0</v>
          </cell>
        </row>
        <row r="1533">
          <cell r="B1533" t="str">
            <v>71020107</v>
          </cell>
          <cell r="G1533">
            <v>946576.55</v>
          </cell>
          <cell r="H1533">
            <v>990363.9800000001</v>
          </cell>
          <cell r="I1533">
            <v>914958.60999999987</v>
          </cell>
          <cell r="V1533">
            <v>635191.92999999993</v>
          </cell>
        </row>
        <row r="1534">
          <cell r="B1534" t="str">
            <v>71020108</v>
          </cell>
          <cell r="G1534">
            <v>0</v>
          </cell>
          <cell r="H1534">
            <v>0</v>
          </cell>
          <cell r="I1534">
            <v>0</v>
          </cell>
          <cell r="V1534">
            <v>0</v>
          </cell>
        </row>
        <row r="1535">
          <cell r="B1535" t="str">
            <v>71020109</v>
          </cell>
          <cell r="G1535">
            <v>255632.35</v>
          </cell>
          <cell r="H1535">
            <v>272133.82</v>
          </cell>
          <cell r="I1535">
            <v>285074.82999999996</v>
          </cell>
          <cell r="V1535">
            <v>239622.76</v>
          </cell>
        </row>
        <row r="1536">
          <cell r="B1536" t="str">
            <v>71020110</v>
          </cell>
          <cell r="G1536">
            <v>0</v>
          </cell>
          <cell r="H1536">
            <v>0</v>
          </cell>
          <cell r="I1536">
            <v>0</v>
          </cell>
          <cell r="V1536">
            <v>0</v>
          </cell>
        </row>
        <row r="1537">
          <cell r="B1537" t="str">
            <v>71020111</v>
          </cell>
          <cell r="G1537">
            <v>72.58</v>
          </cell>
          <cell r="H1537">
            <v>324.83999999999997</v>
          </cell>
          <cell r="I1537">
            <v>744.74</v>
          </cell>
          <cell r="V1537">
            <v>1159.2899999999997</v>
          </cell>
        </row>
        <row r="1538">
          <cell r="B1538" t="str">
            <v>71020112</v>
          </cell>
          <cell r="G1538">
            <v>33733.21</v>
          </cell>
          <cell r="H1538">
            <v>49531.319999999992</v>
          </cell>
          <cell r="I1538">
            <v>22651.439999999995</v>
          </cell>
          <cell r="V1538">
            <v>1595.5000000000002</v>
          </cell>
        </row>
        <row r="1539">
          <cell r="B1539" t="str">
            <v>71020113</v>
          </cell>
          <cell r="G1539">
            <v>88350.99</v>
          </cell>
          <cell r="H1539">
            <v>91278.48000000001</v>
          </cell>
          <cell r="I1539">
            <v>87901.62</v>
          </cell>
          <cell r="V1539">
            <v>58271.130000000005</v>
          </cell>
        </row>
        <row r="1540">
          <cell r="B1540" t="str">
            <v>71020114</v>
          </cell>
          <cell r="G1540">
            <v>299609.46999999997</v>
          </cell>
          <cell r="H1540">
            <v>310201.87</v>
          </cell>
          <cell r="I1540">
            <v>296566.5</v>
          </cell>
          <cell r="V1540">
            <v>205125.91999999998</v>
          </cell>
        </row>
        <row r="1541">
          <cell r="B1541" t="str">
            <v>71020115</v>
          </cell>
          <cell r="G1541">
            <v>86920.63</v>
          </cell>
          <cell r="H1541">
            <v>103127.29999999999</v>
          </cell>
          <cell r="I1541">
            <v>125013.59999999998</v>
          </cell>
          <cell r="V1541">
            <v>100816.84</v>
          </cell>
        </row>
        <row r="1542">
          <cell r="B1542" t="str">
            <v>71020116</v>
          </cell>
          <cell r="G1542">
            <v>151756.51999999999</v>
          </cell>
          <cell r="H1542">
            <v>225716.84</v>
          </cell>
          <cell r="I1542">
            <v>226380.46999999997</v>
          </cell>
          <cell r="V1542">
            <v>139360.71999999997</v>
          </cell>
        </row>
        <row r="1543">
          <cell r="B1543" t="str">
            <v>71020117</v>
          </cell>
          <cell r="G1543">
            <v>0</v>
          </cell>
          <cell r="H1543">
            <v>0</v>
          </cell>
          <cell r="I1543">
            <v>0</v>
          </cell>
          <cell r="V1543">
            <v>0</v>
          </cell>
        </row>
        <row r="1544">
          <cell r="B1544" t="str">
            <v>71020118</v>
          </cell>
          <cell r="I1544">
            <v>195.81</v>
          </cell>
          <cell r="V1544">
            <v>260.39</v>
          </cell>
        </row>
        <row r="1545">
          <cell r="B1545" t="str">
            <v>710202</v>
          </cell>
          <cell r="G1545">
            <v>2288315.5099999998</v>
          </cell>
          <cell r="H1545">
            <v>2478173.5299999998</v>
          </cell>
          <cell r="I1545">
            <v>2427590.56</v>
          </cell>
          <cell r="V1545">
            <v>1648422.86</v>
          </cell>
        </row>
        <row r="1546">
          <cell r="B1546" t="str">
            <v>71020201</v>
          </cell>
          <cell r="G1546">
            <v>270012.71999999997</v>
          </cell>
          <cell r="H1546">
            <v>270310.3</v>
          </cell>
          <cell r="I1546">
            <v>302303.07</v>
          </cell>
          <cell r="V1546">
            <v>219762.72</v>
          </cell>
        </row>
        <row r="1547">
          <cell r="B1547" t="str">
            <v>71020202</v>
          </cell>
          <cell r="G1547">
            <v>100891.83</v>
          </cell>
          <cell r="H1547">
            <v>68376.570000000007</v>
          </cell>
          <cell r="I1547">
            <v>117385.08</v>
          </cell>
          <cell r="V1547">
            <v>99600.190000000017</v>
          </cell>
        </row>
        <row r="1548">
          <cell r="B1548" t="str">
            <v>71020203</v>
          </cell>
          <cell r="G1548">
            <v>303654.40000000002</v>
          </cell>
          <cell r="H1548">
            <v>227192.09999999998</v>
          </cell>
          <cell r="I1548">
            <v>166576.31</v>
          </cell>
          <cell r="V1548">
            <v>56035.490000000005</v>
          </cell>
        </row>
        <row r="1549">
          <cell r="B1549" t="str">
            <v>71020204</v>
          </cell>
          <cell r="G1549">
            <v>0</v>
          </cell>
          <cell r="H1549">
            <v>0</v>
          </cell>
          <cell r="I1549">
            <v>0</v>
          </cell>
          <cell r="V1549">
            <v>0</v>
          </cell>
        </row>
        <row r="1550">
          <cell r="B1550" t="str">
            <v>71020205</v>
          </cell>
          <cell r="G1550">
            <v>147432.14000000001</v>
          </cell>
          <cell r="H1550">
            <v>171533.99999999997</v>
          </cell>
          <cell r="I1550">
            <v>150174.90000000002</v>
          </cell>
          <cell r="V1550">
            <v>112645.95</v>
          </cell>
        </row>
        <row r="1551">
          <cell r="B1551" t="str">
            <v>71020206</v>
          </cell>
          <cell r="G1551">
            <v>2832.29</v>
          </cell>
          <cell r="H1551">
            <v>3484.47</v>
          </cell>
          <cell r="I1551">
            <v>5979.1299999999983</v>
          </cell>
          <cell r="V1551">
            <v>2011.3999999999999</v>
          </cell>
        </row>
        <row r="1552">
          <cell r="B1552" t="str">
            <v>71020207</v>
          </cell>
          <cell r="G1552">
            <v>1.07</v>
          </cell>
          <cell r="H1552">
            <v>406.78999999999991</v>
          </cell>
          <cell r="I1552">
            <v>406.7999999999999</v>
          </cell>
          <cell r="V1552">
            <v>305.09999999999997</v>
          </cell>
        </row>
        <row r="1553">
          <cell r="B1553" t="str">
            <v>71020208</v>
          </cell>
          <cell r="G1553">
            <v>410706.15</v>
          </cell>
          <cell r="H1553">
            <v>431603.56999999995</v>
          </cell>
          <cell r="I1553">
            <v>357948.43000000005</v>
          </cell>
          <cell r="V1553">
            <v>196767.22</v>
          </cell>
        </row>
        <row r="1554">
          <cell r="B1554" t="str">
            <v>71020209</v>
          </cell>
          <cell r="G1554">
            <v>426343.12</v>
          </cell>
          <cell r="H1554">
            <v>396962.21</v>
          </cell>
          <cell r="I1554">
            <v>574692.92999999982</v>
          </cell>
          <cell r="V1554">
            <v>481835.89</v>
          </cell>
        </row>
        <row r="1555">
          <cell r="B1555" t="str">
            <v>71020210</v>
          </cell>
          <cell r="G1555">
            <v>626441.79</v>
          </cell>
          <cell r="H1555">
            <v>908303.52</v>
          </cell>
          <cell r="I1555">
            <v>752123.91</v>
          </cell>
          <cell r="V1555">
            <v>479458.89999999997</v>
          </cell>
        </row>
        <row r="1556">
          <cell r="B1556" t="str">
            <v>710203</v>
          </cell>
          <cell r="G1556">
            <v>1720460.68</v>
          </cell>
          <cell r="H1556">
            <v>2273633.6399999997</v>
          </cell>
          <cell r="I1556">
            <v>2148737.0100000002</v>
          </cell>
          <cell r="V1556">
            <v>1482053.6900000002</v>
          </cell>
        </row>
        <row r="1557">
          <cell r="B1557" t="str">
            <v>71020301</v>
          </cell>
          <cell r="G1557">
            <v>0</v>
          </cell>
          <cell r="H1557">
            <v>0</v>
          </cell>
          <cell r="I1557">
            <v>0</v>
          </cell>
          <cell r="V1557">
            <v>0</v>
          </cell>
        </row>
        <row r="1558">
          <cell r="B1558" t="str">
            <v>71020302</v>
          </cell>
          <cell r="G1558">
            <v>836369.87</v>
          </cell>
          <cell r="H1558">
            <v>814408.4800000001</v>
          </cell>
          <cell r="I1558">
            <v>313800.53000000003</v>
          </cell>
          <cell r="V1558">
            <v>214649.42999999996</v>
          </cell>
        </row>
        <row r="1559">
          <cell r="B1559" t="str">
            <v>71020303</v>
          </cell>
          <cell r="G1559">
            <v>884090.81</v>
          </cell>
          <cell r="H1559">
            <v>1459225.1600000001</v>
          </cell>
          <cell r="I1559">
            <v>1834936.48</v>
          </cell>
          <cell r="V1559">
            <v>1267404.26</v>
          </cell>
        </row>
        <row r="1560">
          <cell r="B1560" t="str">
            <v>7103</v>
          </cell>
          <cell r="G1560">
            <v>-62.85</v>
          </cell>
          <cell r="H1560">
            <v>-6321.0599999999995</v>
          </cell>
          <cell r="I1560">
            <v>2318.5</v>
          </cell>
          <cell r="V1560">
            <v>0</v>
          </cell>
        </row>
        <row r="1561">
          <cell r="B1561" t="str">
            <v>710301</v>
          </cell>
          <cell r="G1561">
            <v>-62.85</v>
          </cell>
          <cell r="H1561">
            <v>-6321.0599999999995</v>
          </cell>
          <cell r="I1561">
            <v>2318.5</v>
          </cell>
          <cell r="V1561">
            <v>0</v>
          </cell>
        </row>
        <row r="1562">
          <cell r="B1562" t="str">
            <v>7104</v>
          </cell>
          <cell r="G1562">
            <v>-99184872.849999994</v>
          </cell>
          <cell r="H1562">
            <v>-113456563.59</v>
          </cell>
          <cell r="I1562">
            <v>-126259649.54000002</v>
          </cell>
          <cell r="V1562">
            <v>-127340216.45</v>
          </cell>
        </row>
        <row r="1563">
          <cell r="B1563" t="str">
            <v>710401</v>
          </cell>
          <cell r="G1563">
            <v>-63578073.07</v>
          </cell>
          <cell r="H1563">
            <v>-73097956.640000001</v>
          </cell>
          <cell r="I1563">
            <v>-81457709.590000004</v>
          </cell>
          <cell r="V1563">
            <v>-82188888.5</v>
          </cell>
        </row>
        <row r="1564">
          <cell r="B1564" t="str">
            <v>71040101</v>
          </cell>
          <cell r="G1564">
            <v>-1649346.73</v>
          </cell>
          <cell r="H1564">
            <v>-1804224.6</v>
          </cell>
          <cell r="I1564">
            <v>-1622145.9000000006</v>
          </cell>
          <cell r="V1564">
            <v>-1738373.2700000009</v>
          </cell>
        </row>
        <row r="1565">
          <cell r="B1565" t="str">
            <v>71040102</v>
          </cell>
          <cell r="G1565">
            <v>-9631421.25</v>
          </cell>
          <cell r="H1565">
            <v>-10592263.01</v>
          </cell>
          <cell r="I1565">
            <v>-11020725.210000001</v>
          </cell>
          <cell r="V1565">
            <v>-11633242.720000001</v>
          </cell>
        </row>
        <row r="1566">
          <cell r="B1566" t="str">
            <v>71040103</v>
          </cell>
          <cell r="G1566">
            <v>-22713779.190000001</v>
          </cell>
          <cell r="H1566">
            <v>-26991192.16</v>
          </cell>
          <cell r="I1566">
            <v>-31018168.239999998</v>
          </cell>
          <cell r="V1566">
            <v>-33579404.839999996</v>
          </cell>
        </row>
        <row r="1567">
          <cell r="B1567" t="str">
            <v>71040104</v>
          </cell>
          <cell r="G1567">
            <v>-16289953.9</v>
          </cell>
          <cell r="H1567">
            <v>-18374024.02</v>
          </cell>
          <cell r="I1567">
            <v>-20500929.77</v>
          </cell>
          <cell r="V1567">
            <v>-22082596.93</v>
          </cell>
        </row>
        <row r="1568">
          <cell r="B1568" t="str">
            <v>71040105</v>
          </cell>
          <cell r="G1568">
            <v>0</v>
          </cell>
          <cell r="H1568">
            <v>0</v>
          </cell>
          <cell r="I1568">
            <v>0</v>
          </cell>
          <cell r="V1568">
            <v>0</v>
          </cell>
        </row>
        <row r="1569">
          <cell r="B1569" t="str">
            <v>71040106</v>
          </cell>
          <cell r="G1569">
            <v>0</v>
          </cell>
          <cell r="H1569">
            <v>0</v>
          </cell>
          <cell r="I1569">
            <v>0</v>
          </cell>
          <cell r="V1569">
            <v>0</v>
          </cell>
        </row>
        <row r="1570">
          <cell r="B1570" t="str">
            <v>71040107</v>
          </cell>
          <cell r="G1570">
            <v>-6284343.71</v>
          </cell>
          <cell r="H1570">
            <v>-7274710.0899999999</v>
          </cell>
          <cell r="I1570">
            <v>-8189668.7000000002</v>
          </cell>
          <cell r="V1570">
            <v>-8824860.629999999</v>
          </cell>
        </row>
        <row r="1571">
          <cell r="B1571" t="str">
            <v>71040108</v>
          </cell>
          <cell r="G1571">
            <v>0</v>
          </cell>
          <cell r="H1571">
            <v>0</v>
          </cell>
          <cell r="I1571">
            <v>0</v>
          </cell>
          <cell r="V1571">
            <v>0</v>
          </cell>
        </row>
        <row r="1572">
          <cell r="B1572" t="str">
            <v>71040109</v>
          </cell>
          <cell r="G1572">
            <v>-4268862.68</v>
          </cell>
          <cell r="H1572">
            <v>-4540996.5</v>
          </cell>
          <cell r="I1572">
            <v>-4826071.3299999991</v>
          </cell>
          <cell r="V1572">
            <v>-5065694.0899999989</v>
          </cell>
        </row>
        <row r="1573">
          <cell r="B1573" t="str">
            <v>71040110</v>
          </cell>
          <cell r="G1573">
            <v>0</v>
          </cell>
          <cell r="H1573">
            <v>0</v>
          </cell>
          <cell r="I1573">
            <v>0</v>
          </cell>
          <cell r="V1573">
            <v>0</v>
          </cell>
        </row>
        <row r="1574">
          <cell r="B1574" t="str">
            <v>71040111</v>
          </cell>
          <cell r="G1574">
            <v>-661.65</v>
          </cell>
          <cell r="H1574">
            <v>-986.49</v>
          </cell>
          <cell r="I1574">
            <v>-1731.2299999999996</v>
          </cell>
          <cell r="V1574">
            <v>-2890.5199999999991</v>
          </cell>
        </row>
        <row r="1575">
          <cell r="B1575" t="str">
            <v>71040112</v>
          </cell>
          <cell r="G1575">
            <v>-43574.17</v>
          </cell>
          <cell r="H1575">
            <v>-93105.49</v>
          </cell>
          <cell r="I1575">
            <v>-115756.93</v>
          </cell>
          <cell r="V1575">
            <v>-117352.42999999998</v>
          </cell>
        </row>
        <row r="1576">
          <cell r="B1576" t="str">
            <v>71040113</v>
          </cell>
          <cell r="G1576">
            <v>-341820.88</v>
          </cell>
          <cell r="H1576">
            <v>-433099.36</v>
          </cell>
          <cell r="I1576">
            <v>-521000.98</v>
          </cell>
          <cell r="V1576">
            <v>-579272.11</v>
          </cell>
        </row>
        <row r="1577">
          <cell r="B1577" t="str">
            <v>71040114</v>
          </cell>
          <cell r="G1577">
            <v>-1425009.74</v>
          </cell>
          <cell r="H1577">
            <v>-1735211.61</v>
          </cell>
          <cell r="I1577">
            <v>-2031778.11</v>
          </cell>
          <cell r="V1577">
            <v>-2236904.0300000003</v>
          </cell>
        </row>
        <row r="1578">
          <cell r="B1578" t="str">
            <v>71040115</v>
          </cell>
          <cell r="G1578">
            <v>-635504.65</v>
          </cell>
          <cell r="H1578">
            <v>-738631.95</v>
          </cell>
          <cell r="I1578">
            <v>-863645.54999999993</v>
          </cell>
          <cell r="V1578">
            <v>-964462.39</v>
          </cell>
        </row>
        <row r="1579">
          <cell r="B1579" t="str">
            <v>71040116</v>
          </cell>
          <cell r="G1579">
            <v>-293794.52</v>
          </cell>
          <cell r="H1579">
            <v>-519511.36</v>
          </cell>
          <cell r="I1579">
            <v>-745891.83000000007</v>
          </cell>
          <cell r="V1579">
            <v>-885252.55000000028</v>
          </cell>
        </row>
        <row r="1580">
          <cell r="B1580" t="str">
            <v>71040117</v>
          </cell>
          <cell r="G1580">
            <v>0</v>
          </cell>
          <cell r="H1580">
            <v>0</v>
          </cell>
          <cell r="I1580">
            <v>0</v>
          </cell>
          <cell r="V1580">
            <v>0</v>
          </cell>
        </row>
        <row r="1581">
          <cell r="B1581" t="str">
            <v>71040118</v>
          </cell>
          <cell r="I1581">
            <v>-195.81</v>
          </cell>
          <cell r="V1581">
            <v>-581.22</v>
          </cell>
        </row>
        <row r="1582">
          <cell r="B1582" t="str">
            <v>710402</v>
          </cell>
          <cell r="G1582">
            <v>-26147935.41</v>
          </cell>
          <cell r="H1582">
            <v>-28626108.940000001</v>
          </cell>
          <cell r="I1582">
            <v>-30920704.930000003</v>
          </cell>
          <cell r="V1582">
            <v>-32569127.790000007</v>
          </cell>
        </row>
        <row r="1583">
          <cell r="B1583" t="str">
            <v>71040201</v>
          </cell>
          <cell r="G1583">
            <v>-2617366.37</v>
          </cell>
          <cell r="H1583">
            <v>-2887676.67</v>
          </cell>
          <cell r="I1583">
            <v>-3189979.7400000007</v>
          </cell>
          <cell r="V1583">
            <v>-3409742.4600000004</v>
          </cell>
        </row>
        <row r="1584">
          <cell r="B1584" t="str">
            <v>71040202</v>
          </cell>
          <cell r="G1584">
            <v>-1745613.02</v>
          </cell>
          <cell r="H1584">
            <v>-1813989.59</v>
          </cell>
          <cell r="I1584">
            <v>-1798380.0999999999</v>
          </cell>
          <cell r="V1584">
            <v>-1897980.2899999996</v>
          </cell>
        </row>
        <row r="1585">
          <cell r="B1585" t="str">
            <v>71040203</v>
          </cell>
          <cell r="G1585">
            <v>-5419795.4500000002</v>
          </cell>
          <cell r="H1585">
            <v>-5646987.5499999998</v>
          </cell>
          <cell r="I1585">
            <v>-5813563.8599999994</v>
          </cell>
          <cell r="V1585">
            <v>-5869599.3499999987</v>
          </cell>
        </row>
        <row r="1586">
          <cell r="B1586" t="str">
            <v>71040204</v>
          </cell>
          <cell r="G1586">
            <v>-22857.14</v>
          </cell>
          <cell r="H1586">
            <v>-22857.14</v>
          </cell>
          <cell r="I1586">
            <v>-22857.14</v>
          </cell>
          <cell r="V1586">
            <v>-22857.14</v>
          </cell>
        </row>
        <row r="1587">
          <cell r="B1587" t="str">
            <v>71040205</v>
          </cell>
          <cell r="G1587">
            <v>-1769803.71</v>
          </cell>
          <cell r="H1587">
            <v>-1941337.71</v>
          </cell>
          <cell r="I1587">
            <v>-2091512.61</v>
          </cell>
          <cell r="V1587">
            <v>-2204158.56</v>
          </cell>
        </row>
        <row r="1588">
          <cell r="B1588" t="str">
            <v>71040206</v>
          </cell>
          <cell r="G1588">
            <v>-188951.7</v>
          </cell>
          <cell r="H1588">
            <v>-192436.17</v>
          </cell>
          <cell r="I1588">
            <v>-198415.30000000002</v>
          </cell>
          <cell r="V1588">
            <v>-200426.69999999998</v>
          </cell>
        </row>
        <row r="1589">
          <cell r="B1589" t="str">
            <v>71040207</v>
          </cell>
          <cell r="G1589">
            <v>-318863.25</v>
          </cell>
          <cell r="H1589">
            <v>-319270.03999999998</v>
          </cell>
          <cell r="I1589">
            <v>-319676.84000000026</v>
          </cell>
          <cell r="V1589">
            <v>-319981.94000000047</v>
          </cell>
        </row>
        <row r="1590">
          <cell r="B1590" t="str">
            <v>71040208</v>
          </cell>
          <cell r="G1590">
            <v>-2832652.27</v>
          </cell>
          <cell r="H1590">
            <v>-3264255.84</v>
          </cell>
          <cell r="I1590">
            <v>-3622167.3699999996</v>
          </cell>
          <cell r="V1590">
            <v>-3818934.5899999994</v>
          </cell>
        </row>
        <row r="1591">
          <cell r="B1591" t="str">
            <v>71040209</v>
          </cell>
          <cell r="G1591">
            <v>-6575688.8099999996</v>
          </cell>
          <cell r="H1591">
            <v>-6972651.0199999996</v>
          </cell>
          <cell r="I1591">
            <v>-7547380.8499999996</v>
          </cell>
          <cell r="V1591">
            <v>-8029216.7400000002</v>
          </cell>
        </row>
        <row r="1592">
          <cell r="B1592" t="str">
            <v>71040210</v>
          </cell>
          <cell r="G1592">
            <v>-4656343.6900000004</v>
          </cell>
          <cell r="H1592">
            <v>-5564647.21</v>
          </cell>
          <cell r="I1592">
            <v>-6316771.1199999992</v>
          </cell>
          <cell r="V1592">
            <v>-6796230.0199999996</v>
          </cell>
        </row>
        <row r="1593">
          <cell r="B1593" t="str">
            <v>710403</v>
          </cell>
          <cell r="G1593">
            <v>-9458864.3699999992</v>
          </cell>
          <cell r="H1593">
            <v>-11732498.01</v>
          </cell>
          <cell r="I1593">
            <v>-13881235.02</v>
          </cell>
          <cell r="V1593">
            <v>-15363288.710000001</v>
          </cell>
        </row>
        <row r="1594">
          <cell r="B1594" t="str">
            <v>71040301</v>
          </cell>
          <cell r="G1594">
            <v>-357.63</v>
          </cell>
          <cell r="H1594">
            <v>-357.63</v>
          </cell>
          <cell r="I1594">
            <v>-357.63</v>
          </cell>
          <cell r="V1594">
            <v>-357.63</v>
          </cell>
        </row>
        <row r="1595">
          <cell r="B1595" t="str">
            <v>71040302</v>
          </cell>
          <cell r="G1595">
            <v>-5641204.7699999996</v>
          </cell>
          <cell r="H1595">
            <v>-6455613.25</v>
          </cell>
          <cell r="I1595">
            <v>-6769413.7799999984</v>
          </cell>
          <cell r="V1595">
            <v>-6984063.2099999981</v>
          </cell>
        </row>
        <row r="1596">
          <cell r="B1596" t="str">
            <v>71040303</v>
          </cell>
          <cell r="G1596">
            <v>-3817301.97</v>
          </cell>
          <cell r="H1596">
            <v>-5276527.13</v>
          </cell>
          <cell r="I1596">
            <v>-7111463.6100000003</v>
          </cell>
          <cell r="V1596">
            <v>-8378867.8700000001</v>
          </cell>
        </row>
        <row r="1597">
          <cell r="B1597" t="str">
            <v>7105</v>
          </cell>
          <cell r="G1597">
            <v>0</v>
          </cell>
          <cell r="H1597">
            <v>0</v>
          </cell>
          <cell r="I1597">
            <v>0</v>
          </cell>
          <cell r="V1597">
            <v>0</v>
          </cell>
        </row>
        <row r="1598">
          <cell r="B1598" t="str">
            <v>710501</v>
          </cell>
          <cell r="G1598">
            <v>0</v>
          </cell>
          <cell r="H1598">
            <v>0</v>
          </cell>
          <cell r="I1598">
            <v>0</v>
          </cell>
          <cell r="V1598">
            <v>0</v>
          </cell>
        </row>
        <row r="1599">
          <cell r="B1599" t="str">
            <v>8</v>
          </cell>
          <cell r="G1599">
            <v>-10404382.529999999</v>
          </cell>
          <cell r="H1599">
            <v>0</v>
          </cell>
          <cell r="I1599">
            <v>0</v>
          </cell>
          <cell r="V1599">
            <v>30328065.52</v>
          </cell>
        </row>
        <row r="1600">
          <cell r="B1600" t="str">
            <v>81</v>
          </cell>
          <cell r="G1600">
            <v>-10404382.529999999</v>
          </cell>
          <cell r="H1600">
            <v>0</v>
          </cell>
          <cell r="I1600">
            <v>0</v>
          </cell>
          <cell r="V1600">
            <v>30328065.52</v>
          </cell>
        </row>
        <row r="1601">
          <cell r="B1601" t="str">
            <v>8101</v>
          </cell>
          <cell r="G1601">
            <v>-10404382.529999999</v>
          </cell>
          <cell r="H1601">
            <v>0</v>
          </cell>
          <cell r="I1601">
            <v>0</v>
          </cell>
          <cell r="V1601">
            <v>30328065.52</v>
          </cell>
        </row>
        <row r="1602">
          <cell r="B1602" t="str">
            <v>810101</v>
          </cell>
          <cell r="G1602">
            <v>-96752264.299999997</v>
          </cell>
          <cell r="H1602">
            <v>-96742778.599999994</v>
          </cell>
          <cell r="I1602">
            <v>-96742778.599999994</v>
          </cell>
          <cell r="V1602">
            <v>-96742778.599999994</v>
          </cell>
        </row>
        <row r="1603">
          <cell r="B1603" t="str">
            <v>810102</v>
          </cell>
          <cell r="G1603">
            <v>86445919.469999999</v>
          </cell>
          <cell r="H1603">
            <v>0</v>
          </cell>
          <cell r="I1603">
            <v>113455976.54000001</v>
          </cell>
          <cell r="V1603">
            <v>127172947.23</v>
          </cell>
        </row>
        <row r="1604">
          <cell r="B1604" t="str">
            <v>810103</v>
          </cell>
          <cell r="G1604">
            <v>-98037.7</v>
          </cell>
          <cell r="H1604">
            <v>0</v>
          </cell>
          <cell r="I1604">
            <v>-104421.61</v>
          </cell>
          <cell r="V1604">
            <v>-102103.11</v>
          </cell>
        </row>
        <row r="1605">
          <cell r="B1605" t="str">
            <v>82</v>
          </cell>
          <cell r="G1605">
            <v>0</v>
          </cell>
          <cell r="H1605">
            <v>0</v>
          </cell>
          <cell r="I1605">
            <v>0</v>
          </cell>
          <cell r="V1605">
            <v>0</v>
          </cell>
        </row>
        <row r="1606">
          <cell r="B1606" t="str">
            <v>8201</v>
          </cell>
          <cell r="G1606">
            <v>0</v>
          </cell>
          <cell r="H1606">
            <v>0</v>
          </cell>
          <cell r="I1606">
            <v>0</v>
          </cell>
          <cell r="V1606">
            <v>0</v>
          </cell>
        </row>
        <row r="1607">
          <cell r="B1607" t="str">
            <v>820101</v>
          </cell>
          <cell r="G1607">
            <v>0</v>
          </cell>
          <cell r="H1607">
            <v>0</v>
          </cell>
          <cell r="I1607">
            <v>0</v>
          </cell>
          <cell r="V1607">
            <v>0</v>
          </cell>
        </row>
        <row r="1608">
          <cell r="B1608" t="str">
            <v>9</v>
          </cell>
          <cell r="G1608">
            <v>0</v>
          </cell>
          <cell r="H1608">
            <v>0</v>
          </cell>
          <cell r="I1608">
            <v>0</v>
          </cell>
          <cell r="V1608">
            <v>0</v>
          </cell>
        </row>
        <row r="1609">
          <cell r="B1609" t="str">
            <v>91</v>
          </cell>
          <cell r="G1609">
            <v>-2267966.06</v>
          </cell>
          <cell r="H1609">
            <v>-2267966.06</v>
          </cell>
          <cell r="I1609">
            <v>-2267966.06</v>
          </cell>
          <cell r="V1609">
            <v>-2267966.06</v>
          </cell>
        </row>
        <row r="1610">
          <cell r="B1610" t="str">
            <v>92</v>
          </cell>
          <cell r="G1610">
            <v>-11552051.939999999</v>
          </cell>
          <cell r="H1610">
            <v>-11552051.939999999</v>
          </cell>
          <cell r="I1610">
            <v>-11552051.939999999</v>
          </cell>
          <cell r="V1610">
            <v>-11552051.939999999</v>
          </cell>
        </row>
        <row r="1611">
          <cell r="B1611" t="str">
            <v>93</v>
          </cell>
          <cell r="G1611">
            <v>-2837236.74</v>
          </cell>
          <cell r="H1611">
            <v>-2837236.74</v>
          </cell>
          <cell r="I1611">
            <v>-2837236.74</v>
          </cell>
          <cell r="V1611">
            <v>-2837236.74</v>
          </cell>
        </row>
        <row r="1612">
          <cell r="B1612" t="str">
            <v>94</v>
          </cell>
          <cell r="G1612">
            <v>-2646860.7000000002</v>
          </cell>
          <cell r="H1612">
            <v>-2646860.7000000002</v>
          </cell>
          <cell r="I1612">
            <v>-2646860.7000000002</v>
          </cell>
          <cell r="V1612">
            <v>-2646860.7000000002</v>
          </cell>
        </row>
        <row r="1613">
          <cell r="B1613" t="str">
            <v>95</v>
          </cell>
          <cell r="G1613">
            <v>-74880572.730000004</v>
          </cell>
          <cell r="H1613">
            <v>-74880572.730000004</v>
          </cell>
          <cell r="I1613">
            <v>-74880572.730000004</v>
          </cell>
          <cell r="V1613">
            <v>-74880572.730000004</v>
          </cell>
        </row>
        <row r="1614">
          <cell r="B1614" t="str">
            <v>96</v>
          </cell>
          <cell r="G1614">
            <v>166558262.44</v>
          </cell>
          <cell r="H1614">
            <v>166558262.44</v>
          </cell>
          <cell r="I1614">
            <v>166558262.44</v>
          </cell>
          <cell r="V1614">
            <v>166558262.44</v>
          </cell>
        </row>
        <row r="1615">
          <cell r="B1615" t="str">
            <v>97</v>
          </cell>
          <cell r="G1615">
            <v>50666893.880000003</v>
          </cell>
          <cell r="H1615">
            <v>50666893.880000003</v>
          </cell>
          <cell r="I1615">
            <v>50666893.880000003</v>
          </cell>
          <cell r="V1615">
            <v>50666893.880000003</v>
          </cell>
        </row>
        <row r="1616">
          <cell r="B1616" t="str">
            <v>98</v>
          </cell>
          <cell r="G1616">
            <v>-49146278.689999998</v>
          </cell>
          <cell r="H1616">
            <v>-49146278.689999998</v>
          </cell>
          <cell r="I1616">
            <v>-49146278.689999998</v>
          </cell>
          <cell r="V1616">
            <v>-49146278.689999998</v>
          </cell>
        </row>
        <row r="1617">
          <cell r="B1617" t="str">
            <v>99</v>
          </cell>
          <cell r="G1617">
            <v>-73894189.459999993</v>
          </cell>
          <cell r="H1617">
            <v>-73894189.459999993</v>
          </cell>
          <cell r="I1617">
            <v>-73894189.459999993</v>
          </cell>
          <cell r="V1617">
            <v>-73894189.459999993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1"/>
      <sheetName val="INDICE"/>
      <sheetName val="BAJAS_AF"/>
      <sheetName val="OBS PWC"/>
      <sheetName val="Lista de criterios"/>
      <sheetName val="FS USGAAP DELSUR"/>
      <sheetName val="Balanza"/>
      <sheetName val="Base de datos"/>
      <sheetName val="A"/>
      <sheetName val="B"/>
      <sheetName val="C"/>
      <sheetName val="D"/>
      <sheetName val="E"/>
      <sheetName val="F"/>
      <sheetName val="G"/>
      <sheetName val="H"/>
      <sheetName val="I"/>
      <sheetName val="Reclasif. 2007"/>
      <sheetName val="Ajustes 2007"/>
      <sheetName val="Bajas FV"/>
      <sheetName val="Dep USGAAP"/>
      <sheetName val="INTERESES"/>
      <sheetName val="FASB 52"/>
      <sheetName val="FAIR VALUE"/>
      <sheetName val="FASB 109"/>
      <sheetName val="AFhistoricofeb98"/>
      <sheetName val="AFfeb98"/>
      <sheetName val="G1-1"/>
      <sheetName val="G-2"/>
      <sheetName val="PREST"/>
      <sheetName val="4130"/>
      <sheetName val="Prov. Laboral"/>
      <sheetName val="IMPUESTO"/>
      <sheetName val="FINET"/>
      <sheetName val="INT MINORISTA"/>
      <sheetName val="INFOR"/>
      <sheetName val="AJUSTE"/>
      <sheetName val="DEP LOCAL"/>
      <sheetName val="INTEG GTS"/>
      <sheetName val="Adiciones AF"/>
      <sheetName val="Mov. A.F."/>
      <sheetName val="ALZAS"/>
      <sheetName val="Bienes Reutilizables"/>
      <sheetName val="BAJAS AF"/>
      <sheetName val="Analisis"/>
      <sheetName val="Cedula de AF"/>
      <sheetName val="BITACORA"/>
      <sheetName val="Adiciones AF09"/>
      <sheetName val="Bajas  AF"/>
      <sheetName val="Intereses (Fin48)"/>
      <sheetName val="Activo Fijo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Settings"/>
      <sheetName val="SectList"/>
      <sheetName val="AcList"/>
      <sheetName val="DepList"/>
      <sheetName val="CurList"/>
      <sheetName val="SectTB"/>
      <sheetName val="SectCDTB"/>
      <sheetName val="AcTB"/>
      <sheetName val="AcCDTB"/>
      <sheetName val="Settings"/>
      <sheetName val="TB Scheme A"/>
      <sheetName val="TB Scheme B"/>
      <sheetName val="TB Scheme C"/>
      <sheetName val="TB Scheme D"/>
      <sheetName val="Check List"/>
      <sheetName val="History"/>
      <sheetName val="TB"/>
      <sheetName val="Data"/>
      <sheetName val="CFWorkings"/>
      <sheetName val="Cover"/>
      <sheetName val="Contents"/>
      <sheetName val="Information"/>
      <sheetName val="Director"/>
      <sheetName val="Responsibilities"/>
      <sheetName val="Audit"/>
      <sheetName val="PL"/>
      <sheetName val="RGL"/>
      <sheetName val="CF"/>
      <sheetName val="BS"/>
      <sheetName val="Notes"/>
      <sheetName val="DetailPL1"/>
      <sheetName val="DetailPL2"/>
      <sheetName val="Library"/>
      <sheetName val="Workings"/>
      <sheetName val="VT_Result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6">
          <cell r="C56" t="str">
            <v>Enron Europe Operations (Supervisor) Limited</v>
          </cell>
        </row>
        <row r="59">
          <cell r="C59" t="b">
            <v>1</v>
          </cell>
        </row>
        <row r="61">
          <cell r="C61" t="str">
            <v xml:space="preserve">1999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Flash"/>
      <sheetName val="Actuals"/>
      <sheetName val="Year to date"/>
      <sheetName val="Balance Sheet"/>
      <sheetName val="Cash Flow Statement"/>
      <sheetName val="YTD&amp;CE"/>
      <sheetName val="Variances"/>
      <sheetName val="Advances"/>
      <sheetName val="Flash Analysis"/>
      <sheetName val="Flash vs. Curr Est"/>
      <sheetName val="Flash vs. Budget"/>
      <sheetName val="Actuals vs. Curr Est"/>
      <sheetName val="Actuals vs. Budget"/>
      <sheetName val="Prepaid"/>
      <sheetName val="Prepaid (2)"/>
      <sheetName val="Deposits"/>
      <sheetName val="Intercompany - US"/>
      <sheetName val="Intercompany - Local"/>
      <sheetName val="Payables"/>
      <sheetName val="Cash"/>
      <sheetName val="Taxes"/>
      <sheetName val="FEBper FEBno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Verificación de Activos"/>
      <sheetName val="Adquis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952"/>
  <sheetViews>
    <sheetView showGridLines="0" tabSelected="1" zoomScale="85" zoomScaleNormal="85" workbookViewId="0">
      <selection activeCell="J54" sqref="J54"/>
    </sheetView>
  </sheetViews>
  <sheetFormatPr baseColWidth="10" defaultColWidth="11.42578125" defaultRowHeight="12.75" x14ac:dyDescent="0.2"/>
  <cols>
    <col min="1" max="1" width="5.28515625" style="1" bestFit="1" customWidth="1"/>
    <col min="2" max="2" width="6.28515625" style="1" customWidth="1"/>
    <col min="3" max="3" width="45.7109375" style="1" customWidth="1"/>
    <col min="4" max="4" width="8.28515625" style="33" hidden="1" customWidth="1"/>
    <col min="5" max="5" width="14" style="11" customWidth="1"/>
    <col min="6" max="6" width="22.85546875" style="11" customWidth="1"/>
    <col min="7" max="7" width="2.85546875" style="11" customWidth="1"/>
    <col min="8" max="8" width="19.28515625" style="11" customWidth="1"/>
    <col min="9" max="9" width="5.85546875" style="1" customWidth="1"/>
    <col min="10" max="10" width="43.85546875" style="1" customWidth="1"/>
    <col min="11" max="11" width="10.42578125" style="1" hidden="1" customWidth="1"/>
    <col min="12" max="12" width="4.5703125" style="1" customWidth="1"/>
    <col min="13" max="13" width="20.5703125" style="1" customWidth="1"/>
    <col min="14" max="14" width="5.140625" style="1" customWidth="1"/>
    <col min="15" max="15" width="19.7109375" style="11" customWidth="1"/>
    <col min="16" max="16" width="25" style="3" customWidth="1"/>
    <col min="17" max="17" width="7.85546875" style="1" customWidth="1"/>
    <col min="18" max="18" width="31.42578125" style="1" customWidth="1"/>
    <col min="19" max="19" width="15.140625" style="1" customWidth="1"/>
    <col min="20" max="20" width="7.5703125" style="35" hidden="1" customWidth="1"/>
    <col min="21" max="21" width="17.28515625" style="1" bestFit="1" customWidth="1"/>
    <col min="22" max="22" width="2.5703125" style="1" customWidth="1"/>
    <col min="23" max="23" width="22.5703125" style="1" customWidth="1"/>
    <col min="24" max="24" width="16.7109375" style="1" bestFit="1" customWidth="1"/>
    <col min="25" max="25" width="18.5703125" style="4" bestFit="1" customWidth="1"/>
    <col min="26" max="26" width="12.140625" style="1" bestFit="1" customWidth="1"/>
    <col min="27" max="27" width="12.85546875" style="1" bestFit="1" customWidth="1"/>
    <col min="28" max="16384" width="11.42578125" style="1"/>
  </cols>
  <sheetData>
    <row r="1" spans="1:28" ht="18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 t="s">
        <v>1</v>
      </c>
      <c r="R1" s="2"/>
      <c r="S1" s="2"/>
      <c r="T1" s="2"/>
      <c r="U1" s="2"/>
      <c r="V1" s="2"/>
      <c r="W1" s="2"/>
    </row>
    <row r="2" spans="1:28" ht="15.75" x14ac:dyDescent="0.25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7" t="s">
        <v>3</v>
      </c>
      <c r="R2" s="8"/>
      <c r="S2" s="8"/>
      <c r="T2" s="8"/>
      <c r="U2" s="8"/>
      <c r="V2" s="8"/>
      <c r="W2" s="8"/>
    </row>
    <row r="3" spans="1:28" ht="18" customHeight="1" x14ac:dyDescent="0.2">
      <c r="B3" s="9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Q3" s="9" t="s">
        <v>5</v>
      </c>
      <c r="R3" s="9"/>
      <c r="S3" s="9"/>
      <c r="T3" s="9"/>
      <c r="U3" s="9"/>
      <c r="V3" s="9"/>
      <c r="W3" s="9"/>
      <c r="X3" s="10"/>
    </row>
    <row r="4" spans="1:28" ht="18" x14ac:dyDescent="0.25">
      <c r="B4" s="2" t="s">
        <v>6</v>
      </c>
      <c r="C4" s="2"/>
      <c r="D4" s="2"/>
      <c r="E4" s="2"/>
      <c r="F4" s="2"/>
      <c r="I4" s="2" t="s">
        <v>7</v>
      </c>
      <c r="J4" s="2"/>
      <c r="K4" s="2"/>
      <c r="L4" s="2"/>
      <c r="M4" s="2"/>
      <c r="N4" s="2"/>
      <c r="O4" s="2"/>
      <c r="T4" s="12"/>
      <c r="U4" s="13"/>
      <c r="V4" s="13"/>
      <c r="W4" s="14"/>
      <c r="X4" s="13"/>
    </row>
    <row r="5" spans="1:28" ht="18" x14ac:dyDescent="0.25">
      <c r="B5" s="15"/>
      <c r="C5" s="15"/>
      <c r="D5" s="16"/>
      <c r="E5" s="17"/>
      <c r="F5" s="17"/>
      <c r="I5" s="15"/>
      <c r="J5" s="15"/>
      <c r="K5" s="15"/>
      <c r="L5" s="15"/>
      <c r="M5" s="15"/>
      <c r="N5" s="15"/>
      <c r="O5" s="17"/>
      <c r="Q5" s="18" t="s">
        <v>8</v>
      </c>
      <c r="T5" s="19" t="s">
        <v>9</v>
      </c>
      <c r="U5" s="20"/>
      <c r="V5" s="20" t="s">
        <v>10</v>
      </c>
      <c r="W5" s="20">
        <f>SUM(U6:U10)</f>
        <v>187718463.46000001</v>
      </c>
      <c r="X5" s="21"/>
    </row>
    <row r="6" spans="1:28" ht="15" x14ac:dyDescent="0.25">
      <c r="C6" s="22" t="s">
        <v>11</v>
      </c>
      <c r="D6" s="23" t="s">
        <v>9</v>
      </c>
      <c r="E6" s="24"/>
      <c r="F6" s="25"/>
      <c r="G6" s="24"/>
      <c r="H6" s="24"/>
      <c r="J6" s="26" t="s">
        <v>12</v>
      </c>
      <c r="K6" s="26" t="s">
        <v>9</v>
      </c>
      <c r="L6" s="27"/>
      <c r="M6" s="28"/>
      <c r="N6" s="28"/>
      <c r="O6" s="29"/>
      <c r="P6" s="30"/>
      <c r="R6" s="27" t="s">
        <v>13</v>
      </c>
      <c r="T6" s="12"/>
      <c r="U6" s="29">
        <f>-'[1]6'!V1138</f>
        <v>125924878.32000001</v>
      </c>
      <c r="V6" s="20"/>
      <c r="W6" s="20"/>
      <c r="X6" s="13"/>
    </row>
    <row r="7" spans="1:28" ht="15" x14ac:dyDescent="0.25">
      <c r="B7" s="31"/>
      <c r="C7" s="27" t="s">
        <v>14</v>
      </c>
      <c r="D7" s="32">
        <v>1</v>
      </c>
      <c r="E7" s="24" t="s">
        <v>10</v>
      </c>
      <c r="F7" s="29">
        <f>+'[1]6'!V4-'[1]6'!V105-'[1]6'!V94</f>
        <v>9763020.7999999989</v>
      </c>
      <c r="G7" s="24"/>
      <c r="H7" s="24"/>
      <c r="I7" s="31"/>
      <c r="J7" s="27" t="s">
        <v>15</v>
      </c>
      <c r="K7" s="27"/>
      <c r="L7" s="27" t="s">
        <v>10</v>
      </c>
      <c r="M7" s="29">
        <f>-'[1]6'!V773</f>
        <v>2380676.08</v>
      </c>
      <c r="N7" s="28"/>
      <c r="O7" s="29"/>
      <c r="P7" s="30"/>
      <c r="R7" s="27" t="s">
        <v>16</v>
      </c>
      <c r="T7" s="12"/>
      <c r="U7" s="29">
        <f>-'[1]6'!V1180</f>
        <v>2342331.81</v>
      </c>
      <c r="V7" s="28"/>
      <c r="W7" s="28"/>
      <c r="X7" s="13"/>
      <c r="AB7" s="1" t="s">
        <v>17</v>
      </c>
    </row>
    <row r="8" spans="1:28" ht="14.25" x14ac:dyDescent="0.2">
      <c r="C8" s="27" t="s">
        <v>18</v>
      </c>
      <c r="F8" s="29">
        <f>+'[1]6'!V94</f>
        <v>0</v>
      </c>
      <c r="J8" s="27" t="s">
        <v>19</v>
      </c>
      <c r="K8" s="32"/>
      <c r="M8" s="29">
        <f>-'[1]6'!V774-'[1]6'!V785</f>
        <v>26455126.960000001</v>
      </c>
      <c r="N8" s="28"/>
      <c r="O8" s="34"/>
      <c r="P8" s="30"/>
      <c r="R8" s="27" t="s">
        <v>20</v>
      </c>
      <c r="T8" s="12"/>
      <c r="U8" s="29">
        <f>-'[1]6'!V1101</f>
        <v>44980240.829999998</v>
      </c>
      <c r="X8" s="13"/>
    </row>
    <row r="9" spans="1:28" ht="14.25" x14ac:dyDescent="0.2">
      <c r="C9" s="27" t="s">
        <v>21</v>
      </c>
      <c r="D9" s="32"/>
      <c r="E9" s="24"/>
      <c r="F9" s="29">
        <f>+'[1]6'!V105</f>
        <v>2916166.28</v>
      </c>
      <c r="G9" s="24"/>
      <c r="H9" s="24"/>
      <c r="J9" s="27" t="s">
        <v>22</v>
      </c>
      <c r="K9" s="32"/>
      <c r="L9" s="27"/>
      <c r="M9" s="29">
        <f>-'[1]6'!V782-'[1]6'!V781</f>
        <v>0</v>
      </c>
      <c r="N9" s="28"/>
      <c r="O9" s="34"/>
      <c r="P9" s="30"/>
      <c r="R9" s="27" t="s">
        <v>23</v>
      </c>
      <c r="U9" s="29">
        <f>-'[1]6'!V1183</f>
        <v>6426467.3799999999</v>
      </c>
      <c r="V9" s="28"/>
      <c r="W9" s="28"/>
      <c r="X9" s="13"/>
    </row>
    <row r="10" spans="1:28" ht="14.25" x14ac:dyDescent="0.2">
      <c r="C10" s="27" t="s">
        <v>24</v>
      </c>
      <c r="D10" s="32">
        <v>2</v>
      </c>
      <c r="E10" s="24"/>
      <c r="F10" s="29">
        <f>+'[1]6'!V107-'[1]6'!V155+'[1]6'!V219+'[1]6'!V221+'[1]6'!V229-'[1]6'!V171+'[1]6'!V756</f>
        <v>34893928.860000014</v>
      </c>
      <c r="G10" s="24"/>
      <c r="H10" s="24"/>
      <c r="J10" s="27" t="s">
        <v>25</v>
      </c>
      <c r="K10" s="32"/>
      <c r="L10" s="27"/>
      <c r="M10" s="29">
        <f>-'[1]6'!V787-'[1]6'!V788</f>
        <v>24405477.300000004</v>
      </c>
      <c r="N10" s="28"/>
      <c r="O10" s="34"/>
      <c r="P10" s="30"/>
      <c r="R10" s="27" t="s">
        <v>26</v>
      </c>
      <c r="T10" s="36">
        <v>8</v>
      </c>
      <c r="U10" s="37">
        <f>-'[1]6'!V1185-'[1]6'!V1235-'[1]6'!V1162-'[1]6'!V1228-'[1]6'!V1240</f>
        <v>8044545.1199999992</v>
      </c>
      <c r="V10" s="20"/>
      <c r="W10" s="28"/>
      <c r="X10" s="13"/>
    </row>
    <row r="11" spans="1:28" ht="14.25" x14ac:dyDescent="0.2">
      <c r="C11" s="27" t="s">
        <v>27</v>
      </c>
      <c r="D11" s="38"/>
      <c r="E11" s="24"/>
      <c r="F11" s="29">
        <f>+'[1]6'!V172*0</f>
        <v>0</v>
      </c>
      <c r="G11" s="24"/>
      <c r="H11" s="24"/>
      <c r="J11" s="27" t="s">
        <v>28</v>
      </c>
      <c r="K11" s="32"/>
      <c r="L11" s="27"/>
      <c r="M11" s="29">
        <f>-'[1]6'!V842</f>
        <v>4586929.97</v>
      </c>
      <c r="N11" s="28"/>
      <c r="O11" s="34"/>
      <c r="P11" s="30"/>
      <c r="R11" s="27"/>
      <c r="T11" s="12"/>
      <c r="U11" s="20"/>
      <c r="V11" s="20"/>
      <c r="W11" s="28"/>
      <c r="X11" s="13"/>
    </row>
    <row r="12" spans="1:28" ht="14.25" x14ac:dyDescent="0.2">
      <c r="C12" s="27" t="s">
        <v>29</v>
      </c>
      <c r="D12" s="38"/>
      <c r="E12" s="24"/>
      <c r="F12" s="29">
        <f>+'[1]6'!V155</f>
        <v>-2684644.04</v>
      </c>
      <c r="G12" s="24"/>
      <c r="H12" s="24"/>
      <c r="J12" s="27" t="s">
        <v>30</v>
      </c>
      <c r="K12" s="39">
        <v>3</v>
      </c>
      <c r="M12" s="29">
        <f>-'[1]6'!V935-'[1]6'!V828</f>
        <v>277949.13000000012</v>
      </c>
      <c r="N12" s="28"/>
      <c r="O12" s="34"/>
      <c r="P12" s="30"/>
      <c r="R12" s="27" t="s">
        <v>31</v>
      </c>
      <c r="T12" s="12"/>
      <c r="U12" s="20"/>
      <c r="V12" s="20"/>
      <c r="W12" s="28"/>
      <c r="X12" s="13"/>
    </row>
    <row r="13" spans="1:28" ht="14.25" x14ac:dyDescent="0.2">
      <c r="C13" s="27" t="s">
        <v>32</v>
      </c>
      <c r="D13" s="39">
        <v>3</v>
      </c>
      <c r="E13" s="40"/>
      <c r="F13" s="29">
        <f>+'[1]6'!V234</f>
        <v>599637.59</v>
      </c>
      <c r="G13" s="24"/>
      <c r="H13" s="24"/>
      <c r="J13" s="27" t="s">
        <v>33</v>
      </c>
      <c r="K13" s="41">
        <v>6</v>
      </c>
      <c r="M13" s="29">
        <f>-'[1]6'!V829</f>
        <v>2150376.8099999987</v>
      </c>
      <c r="N13" s="28"/>
      <c r="O13" s="34"/>
      <c r="P13" s="30"/>
      <c r="Q13" s="18" t="s">
        <v>34</v>
      </c>
      <c r="R13" s="27"/>
      <c r="T13" s="12"/>
      <c r="U13" s="20"/>
      <c r="V13" s="20" t="s">
        <v>10</v>
      </c>
      <c r="W13" s="42">
        <f>+U14</f>
        <v>137620548.06999999</v>
      </c>
      <c r="X13" s="13"/>
    </row>
    <row r="14" spans="1:28" ht="15" x14ac:dyDescent="0.25">
      <c r="B14" s="31"/>
      <c r="C14" s="27" t="s">
        <v>35</v>
      </c>
      <c r="D14" s="41"/>
      <c r="E14" s="24"/>
      <c r="F14" s="29">
        <f>+'[1]6'!V245</f>
        <v>4894050.9999999991</v>
      </c>
      <c r="G14" s="24"/>
      <c r="H14" s="24"/>
      <c r="J14" s="27" t="s">
        <v>36</v>
      </c>
      <c r="K14" s="41">
        <v>6</v>
      </c>
      <c r="M14" s="29">
        <f>-(+'[1]6'!V850+'[1]6'!V853+'[1]6'!V874+'[1]6'!V878+'[1]6'!V846+'[1]6'!V902+'[1]6'!V789+'[1]6'!V1013+'[1]6'!V1000+'[1]6'!V848+'[1]6'!V929-'[1]6'!V828+'[1]6'!V1023+'[1]6'!V849)</f>
        <v>5415509.4899999993</v>
      </c>
      <c r="N14" s="28"/>
      <c r="O14" s="34"/>
      <c r="P14" s="30"/>
      <c r="R14" s="27" t="s">
        <v>37</v>
      </c>
      <c r="T14" s="12"/>
      <c r="U14" s="29">
        <f>+'[1]6'!V1250</f>
        <v>137620548.06999999</v>
      </c>
      <c r="V14" s="20"/>
      <c r="W14" s="28"/>
      <c r="X14" s="13"/>
    </row>
    <row r="15" spans="1:28" ht="14.25" x14ac:dyDescent="0.2">
      <c r="A15" s="1" t="s">
        <v>38</v>
      </c>
      <c r="C15" s="27" t="s">
        <v>39</v>
      </c>
      <c r="D15" s="32">
        <v>4</v>
      </c>
      <c r="E15" s="24"/>
      <c r="F15" s="24">
        <f>+'[1]6'!V268-'[1]6'!V294+'[1]6'!V730</f>
        <v>1144493.0299999991</v>
      </c>
      <c r="G15" s="24"/>
      <c r="H15" s="24"/>
      <c r="J15" s="27" t="s">
        <v>40</v>
      </c>
      <c r="M15" s="29">
        <f>-'[1]6'!V895</f>
        <v>776315.57000000018</v>
      </c>
      <c r="P15" s="30"/>
      <c r="Q15" s="18" t="s">
        <v>41</v>
      </c>
      <c r="T15" s="12"/>
      <c r="U15" s="13"/>
      <c r="V15" s="13"/>
      <c r="W15" s="20">
        <f>+W5-W13</f>
        <v>50097915.390000015</v>
      </c>
      <c r="X15" s="13"/>
    </row>
    <row r="16" spans="1:28" ht="14.25" x14ac:dyDescent="0.2">
      <c r="C16" s="27" t="s">
        <v>42</v>
      </c>
      <c r="D16" s="43">
        <v>5</v>
      </c>
      <c r="F16" s="44">
        <f>+'[1]6'!V294+'[1]6'!V678+'[1]6'!V173</f>
        <v>4061129.0099999993</v>
      </c>
      <c r="J16" s="27" t="s">
        <v>43</v>
      </c>
      <c r="K16" s="41">
        <v>7</v>
      </c>
      <c r="M16" s="29">
        <f>-'[1]6'!V917-'[1]6'!V920-'[1]6'!V923-'[1]6'!V930</f>
        <v>8170402.7199999988</v>
      </c>
      <c r="N16" s="28"/>
      <c r="O16" s="34"/>
      <c r="P16" s="30"/>
      <c r="R16" s="27" t="s">
        <v>44</v>
      </c>
      <c r="T16" s="12"/>
      <c r="U16" s="29">
        <f>+'[1]6'!V1262+'[1]6'!V1265</f>
        <v>15017074.479999997</v>
      </c>
      <c r="V16" s="28"/>
      <c r="W16" s="45"/>
      <c r="X16" s="21"/>
      <c r="Y16" s="46"/>
    </row>
    <row r="17" spans="2:25" ht="15" x14ac:dyDescent="0.25">
      <c r="B17" s="47" t="s">
        <v>45</v>
      </c>
      <c r="C17" s="48" t="s">
        <v>46</v>
      </c>
      <c r="D17" s="32"/>
      <c r="E17" s="49"/>
      <c r="F17" s="49"/>
      <c r="G17" s="50" t="s">
        <v>10</v>
      </c>
      <c r="H17" s="50">
        <f>SUM(F7:F16)</f>
        <v>55587782.530000016</v>
      </c>
      <c r="J17" s="27" t="s">
        <v>47</v>
      </c>
      <c r="K17" s="32"/>
      <c r="L17" s="13"/>
      <c r="M17" s="29">
        <f>-'[1]6'!V933</f>
        <v>305818.03000000119</v>
      </c>
      <c r="N17" s="13"/>
      <c r="O17" s="34"/>
      <c r="P17" s="30"/>
      <c r="R17" s="27" t="s">
        <v>48</v>
      </c>
      <c r="T17" s="12"/>
      <c r="U17" s="29">
        <f>+'[1]6'!V1270</f>
        <v>6962302.7800000003</v>
      </c>
      <c r="V17" s="20"/>
      <c r="W17" s="45"/>
      <c r="X17" s="21"/>
      <c r="Y17" s="46"/>
    </row>
    <row r="18" spans="2:25" ht="14.25" x14ac:dyDescent="0.2">
      <c r="D18" s="51"/>
      <c r="G18" s="24"/>
      <c r="H18" s="24"/>
      <c r="J18" s="27" t="s">
        <v>49</v>
      </c>
      <c r="K18" s="32"/>
      <c r="L18" s="28"/>
      <c r="M18" s="29">
        <f>-'[1]6'!V837-'[1]6'!V847-'[1]6'!V994</f>
        <v>4429285.4899999993</v>
      </c>
      <c r="N18" s="13"/>
      <c r="O18" s="34"/>
      <c r="P18" s="30"/>
      <c r="R18" s="27" t="s">
        <v>50</v>
      </c>
      <c r="T18" s="12"/>
      <c r="U18" s="29">
        <f>+'[1]6'!V1268</f>
        <v>9564.09</v>
      </c>
      <c r="V18" s="20"/>
      <c r="W18" s="45"/>
      <c r="X18" s="21"/>
      <c r="Y18" s="46"/>
    </row>
    <row r="19" spans="2:25" ht="15" x14ac:dyDescent="0.25">
      <c r="C19" s="22" t="s">
        <v>51</v>
      </c>
      <c r="D19" s="52"/>
      <c r="G19" s="24"/>
      <c r="H19" s="24"/>
      <c r="J19" s="27" t="s">
        <v>52</v>
      </c>
      <c r="K19" s="32"/>
      <c r="L19" s="28"/>
      <c r="M19" s="29">
        <f>-'[1]6'!V945</f>
        <v>1060354.98</v>
      </c>
      <c r="N19" s="28"/>
      <c r="O19" s="34"/>
      <c r="P19" s="30"/>
      <c r="R19" s="27" t="s">
        <v>53</v>
      </c>
      <c r="T19" s="12"/>
      <c r="U19" s="29">
        <f>+'[1]6'!V1282</f>
        <v>5953281.0700000003</v>
      </c>
      <c r="V19" s="28"/>
      <c r="W19" s="45"/>
      <c r="X19" s="21"/>
      <c r="Y19" s="46"/>
    </row>
    <row r="20" spans="2:25" ht="15" x14ac:dyDescent="0.25">
      <c r="C20" s="28" t="s">
        <v>54</v>
      </c>
      <c r="D20" s="53"/>
      <c r="E20" s="34"/>
      <c r="F20" s="54">
        <f>+'[1]6'!V686</f>
        <v>359999</v>
      </c>
      <c r="G20" s="24"/>
      <c r="H20" s="24"/>
      <c r="J20" s="27" t="s">
        <v>55</v>
      </c>
      <c r="K20" s="32"/>
      <c r="L20" s="13"/>
      <c r="M20" s="37">
        <f>-'[1]6'!V995</f>
        <v>117475.08000000006</v>
      </c>
      <c r="P20" s="30"/>
      <c r="R20" s="27" t="s">
        <v>56</v>
      </c>
      <c r="T20" s="12"/>
      <c r="U20" s="29">
        <f>+'[1]6'!V1297+'[1]6'!V1316+'[1]6'!V1348+'[1]6'!V1372</f>
        <v>4231029.3199999994</v>
      </c>
      <c r="V20" s="28"/>
      <c r="W20" s="45"/>
      <c r="X20" s="21"/>
      <c r="Y20" s="46"/>
    </row>
    <row r="21" spans="2:25" ht="15" x14ac:dyDescent="0.25">
      <c r="C21" s="28" t="s">
        <v>57</v>
      </c>
      <c r="D21" s="55"/>
      <c r="E21" s="29"/>
      <c r="F21" s="54">
        <f>+'[1]6'!V692</f>
        <v>499974.88000000035</v>
      </c>
      <c r="G21" s="24"/>
      <c r="H21" s="24"/>
      <c r="J21" s="31" t="s">
        <v>58</v>
      </c>
      <c r="K21" s="32"/>
      <c r="M21" s="29"/>
      <c r="N21" s="56" t="s">
        <v>10</v>
      </c>
      <c r="O21" s="56">
        <f>SUM(M7:M20)</f>
        <v>80531697.609999999</v>
      </c>
      <c r="P21" s="30"/>
      <c r="R21" s="27" t="s">
        <v>59</v>
      </c>
      <c r="T21" s="12"/>
      <c r="U21" s="29">
        <f>+'[1]6'!V1444</f>
        <v>1075996.72</v>
      </c>
      <c r="V21" s="28"/>
      <c r="W21" s="45"/>
      <c r="X21" s="21"/>
      <c r="Y21" s="46"/>
    </row>
    <row r="22" spans="2:25" ht="14.25" x14ac:dyDescent="0.2">
      <c r="C22" s="28" t="s">
        <v>60</v>
      </c>
      <c r="D22" s="57"/>
      <c r="E22" s="34"/>
      <c r="F22" s="54">
        <f>+'[1]6'!V744+'[1]6'!V723</f>
        <v>565393.26</v>
      </c>
      <c r="K22" s="51"/>
      <c r="M22" s="13"/>
      <c r="N22" s="28"/>
      <c r="O22" s="34"/>
      <c r="P22" s="30"/>
      <c r="R22" s="27" t="s">
        <v>61</v>
      </c>
      <c r="T22" s="12"/>
      <c r="U22" s="29">
        <f>+'[1]6'!V1409+'[1]6'!V1427</f>
        <v>719279.95000000007</v>
      </c>
      <c r="Y22" s="46"/>
    </row>
    <row r="23" spans="2:25" ht="15" x14ac:dyDescent="0.25">
      <c r="C23" s="28" t="s">
        <v>62</v>
      </c>
      <c r="D23" s="58">
        <v>3</v>
      </c>
      <c r="E23" s="34"/>
      <c r="F23" s="54">
        <f>+'[1]6'!V749</f>
        <v>221977.30000000005</v>
      </c>
      <c r="G23" s="24"/>
      <c r="H23" s="24"/>
      <c r="J23" s="26" t="s">
        <v>63</v>
      </c>
      <c r="K23" s="59"/>
      <c r="M23" s="34"/>
      <c r="N23" s="28"/>
      <c r="O23" s="34"/>
      <c r="P23" s="30"/>
      <c r="R23" s="27" t="s">
        <v>64</v>
      </c>
      <c r="T23" s="12"/>
      <c r="U23" s="29">
        <f>+'[1]6'!V1285</f>
        <v>924746.09999999986</v>
      </c>
      <c r="V23" s="13"/>
      <c r="W23" s="13"/>
      <c r="X23" s="21"/>
      <c r="Y23" s="46"/>
    </row>
    <row r="24" spans="2:25" ht="15" x14ac:dyDescent="0.25">
      <c r="B24" s="31"/>
      <c r="C24" s="28" t="s">
        <v>65</v>
      </c>
      <c r="D24" s="58"/>
      <c r="E24" s="34"/>
      <c r="F24" s="54">
        <f>+'[1]6'!V683</f>
        <v>0</v>
      </c>
      <c r="G24" s="24"/>
      <c r="H24" s="24"/>
      <c r="J24" s="27" t="s">
        <v>66</v>
      </c>
      <c r="K24" s="32"/>
      <c r="L24" s="28"/>
      <c r="M24" s="29">
        <f>-'[1]6'!V954</f>
        <v>20830127.129999999</v>
      </c>
      <c r="N24" s="28"/>
      <c r="O24" s="34"/>
      <c r="P24" s="30"/>
      <c r="R24" s="27" t="s">
        <v>67</v>
      </c>
      <c r="T24" s="12"/>
      <c r="U24" s="29">
        <f>'[1]6'!V1463</f>
        <v>1655100.3099999998</v>
      </c>
      <c r="V24" s="28"/>
      <c r="W24" s="45"/>
      <c r="X24" s="21"/>
      <c r="Y24" s="46"/>
    </row>
    <row r="25" spans="2:25" ht="14.25" customHeight="1" x14ac:dyDescent="0.2">
      <c r="C25" s="28" t="s">
        <v>68</v>
      </c>
      <c r="D25" s="58"/>
      <c r="E25" s="29"/>
      <c r="F25" s="29">
        <f>+'[1]6'!V540+'[1]6'!V558</f>
        <v>10227279.41</v>
      </c>
      <c r="J25" s="27" t="s">
        <v>69</v>
      </c>
      <c r="K25" s="32"/>
      <c r="L25" s="28"/>
      <c r="M25" s="29">
        <f>-'[1]6'!V934</f>
        <v>28835.49</v>
      </c>
      <c r="N25" s="28"/>
      <c r="O25" s="34"/>
      <c r="P25" s="30"/>
      <c r="R25" s="27" t="s">
        <v>70</v>
      </c>
      <c r="T25" s="12"/>
      <c r="U25" s="29">
        <f>'[1]6'!V1474</f>
        <v>0</v>
      </c>
      <c r="V25" s="28"/>
      <c r="W25" s="45"/>
      <c r="X25" s="21"/>
      <c r="Y25" s="46"/>
    </row>
    <row r="26" spans="2:25" ht="15" x14ac:dyDescent="0.25">
      <c r="B26" s="31"/>
      <c r="C26" s="28" t="s">
        <v>71</v>
      </c>
      <c r="F26" s="29">
        <f>+'[1]6'!V575</f>
        <v>-1633632.0300000005</v>
      </c>
      <c r="J26" s="27" t="s">
        <v>72</v>
      </c>
      <c r="K26" s="32"/>
      <c r="L26" s="13"/>
      <c r="M26" s="54">
        <f>-'[1]6'!V1027</f>
        <v>14125339.329999998</v>
      </c>
      <c r="N26" s="28"/>
      <c r="O26" s="29"/>
      <c r="P26" s="30"/>
      <c r="R26" s="27" t="s">
        <v>73</v>
      </c>
      <c r="T26" s="12"/>
      <c r="U26" s="37">
        <f>+'[1]6'!V1472</f>
        <v>120229.20999999998</v>
      </c>
      <c r="V26" s="28"/>
      <c r="W26" s="45"/>
      <c r="X26" s="21"/>
      <c r="Y26" s="46"/>
    </row>
    <row r="27" spans="2:25" ht="14.25" x14ac:dyDescent="0.2">
      <c r="C27" s="28" t="s">
        <v>74</v>
      </c>
      <c r="D27" s="58"/>
      <c r="E27" s="29"/>
      <c r="F27" s="29">
        <f>+'[1]6'!V307+'[1]6'!V617</f>
        <v>158053366.57999992</v>
      </c>
      <c r="G27" s="24"/>
      <c r="H27" s="24"/>
      <c r="I27" s="4"/>
      <c r="J27" s="27" t="s">
        <v>75</v>
      </c>
      <c r="K27" s="32"/>
      <c r="M27" s="29">
        <f>-'[1]6'!V981-'[1]6'!V990</f>
        <v>3266256.2999999984</v>
      </c>
      <c r="N27" s="28"/>
      <c r="O27" s="34"/>
      <c r="P27" s="30"/>
      <c r="R27" s="27"/>
      <c r="T27" s="12"/>
      <c r="U27" s="29"/>
      <c r="V27" s="28"/>
      <c r="W27" s="45"/>
      <c r="X27" s="13"/>
    </row>
    <row r="28" spans="2:25" ht="14.25" x14ac:dyDescent="0.2">
      <c r="C28" s="28" t="s">
        <v>76</v>
      </c>
      <c r="D28" s="58"/>
      <c r="E28" s="29"/>
      <c r="F28" s="29">
        <f>+'[1]6'!V364</f>
        <v>-64643305.350000001</v>
      </c>
      <c r="J28" s="27" t="s">
        <v>40</v>
      </c>
      <c r="K28" s="32"/>
      <c r="M28" s="29">
        <f>-'[1]6'!V964</f>
        <v>8243603.5999999978</v>
      </c>
      <c r="P28" s="30"/>
      <c r="Q28" s="18" t="s">
        <v>77</v>
      </c>
      <c r="R28" s="27"/>
      <c r="T28" s="12"/>
      <c r="U28" s="28"/>
      <c r="V28" s="28"/>
      <c r="W28" s="37">
        <f>SUM(U16:U27)</f>
        <v>36668604.030000001</v>
      </c>
      <c r="X28" s="13"/>
    </row>
    <row r="29" spans="2:25" ht="14.25" x14ac:dyDescent="0.2">
      <c r="C29" s="28" t="s">
        <v>78</v>
      </c>
      <c r="D29" s="55"/>
      <c r="E29" s="29"/>
      <c r="F29" s="29">
        <f>+'[1]6'!V675-'[1]6'!V678</f>
        <v>3328230.5499999989</v>
      </c>
      <c r="G29" s="24"/>
      <c r="J29" s="27" t="s">
        <v>79</v>
      </c>
      <c r="K29" s="32"/>
      <c r="L29" s="28"/>
      <c r="M29" s="37">
        <f>-'[1]6'!V967</f>
        <v>6537945.580000001</v>
      </c>
      <c r="O29" s="34"/>
      <c r="P29" s="30"/>
      <c r="Q29" s="18" t="s">
        <v>80</v>
      </c>
      <c r="R29" s="27"/>
      <c r="T29" s="12"/>
      <c r="U29" s="60"/>
      <c r="V29" s="20"/>
      <c r="W29" s="20">
        <f>+W15-W28</f>
        <v>13429311.360000014</v>
      </c>
      <c r="X29" s="61"/>
    </row>
    <row r="30" spans="2:25" ht="15" x14ac:dyDescent="0.25">
      <c r="C30" s="28" t="s">
        <v>81</v>
      </c>
      <c r="D30" s="55"/>
      <c r="E30" s="29"/>
      <c r="F30" s="29">
        <f>+'[1]6'!V708+'[1]6'!V713</f>
        <v>16474202.239999998</v>
      </c>
      <c r="G30" s="24"/>
      <c r="H30" s="24"/>
      <c r="J30" s="31" t="s">
        <v>82</v>
      </c>
      <c r="K30" s="51"/>
      <c r="M30" s="13"/>
      <c r="N30" s="56" t="s">
        <v>10</v>
      </c>
      <c r="O30" s="62">
        <f>SUM(M24:M29)</f>
        <v>53032107.429999992</v>
      </c>
      <c r="P30" s="30"/>
      <c r="X30" s="13"/>
    </row>
    <row r="31" spans="2:25" ht="15" x14ac:dyDescent="0.25">
      <c r="C31" s="28" t="s">
        <v>59</v>
      </c>
      <c r="D31" s="53"/>
      <c r="E31" s="34"/>
      <c r="F31" s="29">
        <f>+'[1]6'!V709+'[1]6'!V714</f>
        <v>-10797254.890000004</v>
      </c>
      <c r="G31" s="24"/>
      <c r="I31" s="31"/>
      <c r="J31" s="31" t="s">
        <v>83</v>
      </c>
      <c r="K31" s="51"/>
      <c r="M31" s="13"/>
      <c r="N31" s="56" t="s">
        <v>10</v>
      </c>
      <c r="O31" s="56">
        <f>+O30+O21</f>
        <v>133563805.03999999</v>
      </c>
      <c r="P31" s="30"/>
      <c r="R31" s="27" t="s">
        <v>31</v>
      </c>
      <c r="T31" s="12"/>
      <c r="U31" s="28"/>
      <c r="V31" s="28"/>
      <c r="W31" s="28"/>
      <c r="X31" s="13"/>
    </row>
    <row r="32" spans="2:25" ht="14.25" x14ac:dyDescent="0.2">
      <c r="B32" s="27"/>
      <c r="C32" s="27" t="s">
        <v>84</v>
      </c>
      <c r="D32" s="32"/>
      <c r="E32" s="1"/>
      <c r="F32" s="29">
        <f>+'[1]6'!V761</f>
        <v>3328764.15</v>
      </c>
      <c r="G32" s="24"/>
      <c r="H32" s="24"/>
      <c r="P32" s="30"/>
      <c r="Q32" s="18" t="s">
        <v>85</v>
      </c>
      <c r="R32" s="27"/>
      <c r="T32" s="12"/>
      <c r="U32" s="28"/>
      <c r="V32" s="28" t="s">
        <v>10</v>
      </c>
      <c r="W32" s="29">
        <f>SUM(U33:U33)</f>
        <v>2197173.21</v>
      </c>
      <c r="X32" s="13"/>
    </row>
    <row r="33" spans="2:27" ht="15" x14ac:dyDescent="0.25">
      <c r="C33" s="27" t="s">
        <v>86</v>
      </c>
      <c r="D33" s="51"/>
      <c r="F33" s="37">
        <f>+'[1]6'!V753-'[1]6'!V756</f>
        <v>0</v>
      </c>
      <c r="I33" s="31"/>
      <c r="J33" s="26" t="s">
        <v>87</v>
      </c>
      <c r="K33" s="59"/>
      <c r="L33" s="27"/>
      <c r="M33" s="29"/>
      <c r="N33" s="13"/>
      <c r="P33" s="30"/>
      <c r="R33" s="27" t="s">
        <v>88</v>
      </c>
      <c r="T33" s="12"/>
      <c r="U33" s="29">
        <f>'[1]6'!V1455</f>
        <v>2197173.21</v>
      </c>
      <c r="V33" s="20"/>
      <c r="W33" s="28"/>
      <c r="X33" s="13"/>
    </row>
    <row r="34" spans="2:27" ht="15" x14ac:dyDescent="0.25">
      <c r="B34" s="18"/>
      <c r="C34" s="31" t="s">
        <v>89</v>
      </c>
      <c r="D34" s="32"/>
      <c r="E34" s="24"/>
      <c r="G34" s="50" t="s">
        <v>10</v>
      </c>
      <c r="H34" s="63">
        <f>SUM(F20:F33)</f>
        <v>115984995.09999992</v>
      </c>
      <c r="J34" s="27" t="s">
        <v>90</v>
      </c>
      <c r="K34" s="32"/>
      <c r="L34" s="27"/>
      <c r="M34" s="29">
        <f>-'[1]6'!V1041</f>
        <v>9000000</v>
      </c>
      <c r="N34" s="13"/>
      <c r="O34" s="34"/>
      <c r="P34" s="30"/>
      <c r="R34" s="27" t="s">
        <v>91</v>
      </c>
      <c r="T34" s="12"/>
      <c r="U34" s="28"/>
      <c r="V34" s="28"/>
      <c r="W34" s="28"/>
      <c r="X34" s="13"/>
    </row>
    <row r="35" spans="2:27" ht="15" x14ac:dyDescent="0.25">
      <c r="I35" s="50"/>
      <c r="J35" s="27" t="s">
        <v>92</v>
      </c>
      <c r="K35" s="32"/>
      <c r="L35" s="27"/>
      <c r="M35" s="37">
        <f>-'[1]6'!V1043</f>
        <v>3282292</v>
      </c>
      <c r="N35" s="28"/>
      <c r="O35" s="34"/>
      <c r="P35" s="30"/>
      <c r="Q35" s="18" t="s">
        <v>93</v>
      </c>
      <c r="R35" s="27"/>
      <c r="T35" s="12"/>
      <c r="U35" s="28"/>
      <c r="V35" s="28"/>
      <c r="W35" s="29">
        <f>SUM(U36:U37)</f>
        <v>1382107.5</v>
      </c>
      <c r="X35" s="13"/>
    </row>
    <row r="36" spans="2:27" ht="14.25" x14ac:dyDescent="0.2">
      <c r="B36" s="18"/>
      <c r="J36" s="27" t="s">
        <v>94</v>
      </c>
      <c r="K36" s="51"/>
      <c r="M36" s="13"/>
      <c r="N36" s="28"/>
      <c r="O36" s="29">
        <f>SUM(M34:M35)</f>
        <v>12282292</v>
      </c>
      <c r="P36" s="30"/>
      <c r="R36" s="27" t="s">
        <v>95</v>
      </c>
      <c r="T36" s="64">
        <v>9</v>
      </c>
      <c r="U36" s="29">
        <f>-'[1]6'!V1211-'[1]6'!V1216</f>
        <v>618571.85</v>
      </c>
      <c r="V36" s="28"/>
      <c r="W36" s="28"/>
      <c r="X36" s="13"/>
    </row>
    <row r="37" spans="2:27" ht="14.25" x14ac:dyDescent="0.2">
      <c r="B37" s="18"/>
      <c r="J37" s="28" t="s">
        <v>96</v>
      </c>
      <c r="K37" s="58"/>
      <c r="L37" s="13"/>
      <c r="M37" s="13"/>
      <c r="N37" s="13"/>
      <c r="O37" s="54">
        <f>-'[1]6'!V1054</f>
        <v>0</v>
      </c>
      <c r="P37" s="30"/>
      <c r="Q37" s="46"/>
      <c r="R37" s="27" t="s">
        <v>97</v>
      </c>
      <c r="T37" s="65">
        <v>10</v>
      </c>
      <c r="U37" s="37">
        <f>-'[1]6'!V1222-'[1]6'!V1219</f>
        <v>763535.65</v>
      </c>
      <c r="V37" s="13"/>
      <c r="W37" s="13"/>
      <c r="X37" s="13"/>
      <c r="Y37" s="66"/>
    </row>
    <row r="38" spans="2:27" ht="14.25" x14ac:dyDescent="0.2">
      <c r="B38" s="18"/>
      <c r="J38" s="28" t="s">
        <v>98</v>
      </c>
      <c r="K38" s="55"/>
      <c r="L38" s="13"/>
      <c r="M38" s="13"/>
      <c r="N38" s="28"/>
      <c r="O38" s="54">
        <f>-'[1]6'!V1049</f>
        <v>0</v>
      </c>
      <c r="P38" s="30"/>
      <c r="R38" s="27"/>
      <c r="T38" s="12"/>
      <c r="U38" s="13"/>
      <c r="V38" s="28"/>
      <c r="W38" s="28"/>
      <c r="X38" s="13"/>
      <c r="Y38" s="67"/>
    </row>
    <row r="39" spans="2:27" ht="14.25" x14ac:dyDescent="0.2">
      <c r="G39" s="24"/>
      <c r="H39" s="24"/>
      <c r="I39" s="27"/>
      <c r="J39" s="27" t="s">
        <v>99</v>
      </c>
      <c r="O39" s="68">
        <f>-'[1]6'!V1088</f>
        <v>-1128877.3700000001</v>
      </c>
      <c r="P39" s="30"/>
      <c r="Q39" s="18" t="s">
        <v>100</v>
      </c>
      <c r="R39" s="27"/>
      <c r="T39" s="12"/>
      <c r="U39" s="20"/>
      <c r="V39" s="20" t="s">
        <v>10</v>
      </c>
      <c r="W39" s="60">
        <f>+W29-W32+W35</f>
        <v>12614245.650000013</v>
      </c>
      <c r="X39" s="13"/>
      <c r="Y39" s="69"/>
    </row>
    <row r="40" spans="2:27" ht="15" x14ac:dyDescent="0.25">
      <c r="B40" s="31"/>
      <c r="I40" s="18"/>
      <c r="J40" s="27" t="s">
        <v>101</v>
      </c>
      <c r="K40" s="32"/>
      <c r="L40" s="27"/>
      <c r="M40" s="13"/>
      <c r="N40" s="28"/>
      <c r="O40" s="54">
        <f>-'[1]6'!V1050</f>
        <v>7018452.5700000003</v>
      </c>
      <c r="P40" s="30"/>
      <c r="R40" s="31" t="s">
        <v>102</v>
      </c>
      <c r="T40" s="12"/>
      <c r="U40" s="20"/>
      <c r="V40" s="20"/>
      <c r="W40" s="28"/>
      <c r="X40" s="13"/>
      <c r="Y40" s="67"/>
    </row>
    <row r="41" spans="2:27" ht="14.25" x14ac:dyDescent="0.2">
      <c r="B41" s="18"/>
      <c r="J41" s="27" t="s">
        <v>103</v>
      </c>
      <c r="K41" s="32"/>
      <c r="L41" s="27"/>
      <c r="M41" s="13"/>
      <c r="N41" s="13"/>
      <c r="O41" s="54">
        <f>-(+'[1]6'!I1047+'[1]6'!I1049)-'[1]6'!O1047</f>
        <v>11619579.439999999</v>
      </c>
      <c r="P41" s="30"/>
      <c r="R41" s="27" t="s">
        <v>104</v>
      </c>
      <c r="T41" s="12"/>
      <c r="U41" s="20"/>
      <c r="V41" s="20"/>
      <c r="W41" s="29">
        <f>+'[1]6'!V1480</f>
        <v>5111218.9399999995</v>
      </c>
      <c r="X41" s="21"/>
      <c r="Y41" s="70"/>
    </row>
    <row r="42" spans="2:27" ht="14.25" x14ac:dyDescent="0.2">
      <c r="J42" s="27" t="s">
        <v>105</v>
      </c>
      <c r="K42" s="32"/>
      <c r="L42" s="27"/>
      <c r="M42" s="13"/>
      <c r="O42" s="37">
        <f>+W44</f>
        <v>8217525.9500000151</v>
      </c>
      <c r="P42" s="30"/>
      <c r="R42" s="27" t="s">
        <v>106</v>
      </c>
      <c r="T42" s="12"/>
      <c r="U42" s="28"/>
      <c r="V42" s="28"/>
      <c r="W42" s="29">
        <f>+'[1]6'!V1481</f>
        <v>-1324689.9500000002</v>
      </c>
      <c r="X42" s="21"/>
      <c r="Y42" s="71"/>
    </row>
    <row r="43" spans="2:27" ht="15" x14ac:dyDescent="0.25">
      <c r="I43" s="72"/>
      <c r="J43" s="31" t="s">
        <v>107</v>
      </c>
      <c r="K43" s="59"/>
      <c r="L43" s="27"/>
      <c r="M43" s="28"/>
      <c r="N43" s="56" t="s">
        <v>10</v>
      </c>
      <c r="O43" s="56">
        <f>SUM(O36:O42)</f>
        <v>38008972.590000018</v>
      </c>
      <c r="P43" s="30"/>
      <c r="R43" s="27" t="s">
        <v>108</v>
      </c>
      <c r="T43" s="12"/>
      <c r="U43" s="28"/>
      <c r="V43" s="28"/>
      <c r="W43" s="29">
        <f>+'[1]6'!V1475</f>
        <v>610190.71</v>
      </c>
      <c r="X43" s="13"/>
    </row>
    <row r="44" spans="2:27" ht="15.75" thickBot="1" x14ac:dyDescent="0.3">
      <c r="C44" s="73" t="s">
        <v>109</v>
      </c>
      <c r="D44" s="74"/>
      <c r="G44" s="50" t="s">
        <v>10</v>
      </c>
      <c r="H44" s="75">
        <f>SUM(H5:H37)</f>
        <v>171572777.62999994</v>
      </c>
      <c r="I44" s="72"/>
      <c r="J44" s="73" t="s">
        <v>110</v>
      </c>
      <c r="K44" s="51"/>
      <c r="M44" s="13"/>
      <c r="N44" s="76" t="s">
        <v>10</v>
      </c>
      <c r="O44" s="77">
        <f>+O43+O30+O21</f>
        <v>171572777.63</v>
      </c>
      <c r="Q44" s="18" t="s">
        <v>111</v>
      </c>
      <c r="U44" s="28"/>
      <c r="V44" s="76" t="s">
        <v>10</v>
      </c>
      <c r="W44" s="78">
        <f>+W39-W41-W42-W43</f>
        <v>8217525.9500000151</v>
      </c>
      <c r="X44" s="13"/>
    </row>
    <row r="45" spans="2:27" ht="15" customHeight="1" thickTop="1" x14ac:dyDescent="0.2">
      <c r="C45" s="79"/>
      <c r="D45" s="80"/>
      <c r="E45" s="81"/>
      <c r="F45" s="81"/>
      <c r="G45" s="82"/>
      <c r="K45" s="83"/>
      <c r="L45" s="18"/>
      <c r="M45" s="84"/>
      <c r="X45" s="85"/>
    </row>
    <row r="46" spans="2:27" ht="15" customHeight="1" x14ac:dyDescent="0.2">
      <c r="C46" s="86"/>
      <c r="D46" s="87"/>
      <c r="G46" s="24"/>
      <c r="H46" s="82"/>
      <c r="X46" s="88"/>
      <c r="Y46" s="89"/>
      <c r="Z46" s="90"/>
      <c r="AA46" s="91"/>
    </row>
    <row r="47" spans="2:27" ht="15.75" customHeight="1" x14ac:dyDescent="0.25">
      <c r="G47" s="1"/>
      <c r="H47" s="82"/>
      <c r="I47" s="92"/>
      <c r="K47" s="93"/>
      <c r="X47" s="34"/>
    </row>
    <row r="48" spans="2:27" x14ac:dyDescent="0.2">
      <c r="P48" s="94"/>
      <c r="R48" s="3"/>
      <c r="U48" s="13"/>
      <c r="V48" s="13"/>
      <c r="W48" s="30"/>
      <c r="X48" s="13"/>
      <c r="Y48" s="89"/>
    </row>
    <row r="49" spans="3:24" x14ac:dyDescent="0.2">
      <c r="O49" s="34"/>
      <c r="U49" s="13"/>
      <c r="V49" s="95"/>
      <c r="W49" s="13"/>
      <c r="X49" s="13"/>
    </row>
    <row r="50" spans="3:24" x14ac:dyDescent="0.2">
      <c r="U50" s="13"/>
      <c r="V50" s="13"/>
      <c r="W50" s="13"/>
      <c r="X50" s="13"/>
    </row>
    <row r="51" spans="3:24" x14ac:dyDescent="0.2">
      <c r="P51" s="30"/>
      <c r="U51" s="13"/>
      <c r="V51" s="13"/>
      <c r="W51" s="13"/>
      <c r="X51" s="13"/>
    </row>
    <row r="53" spans="3:24" ht="15" x14ac:dyDescent="0.25">
      <c r="C53" s="96" t="s">
        <v>112</v>
      </c>
      <c r="D53" s="96"/>
      <c r="H53" s="92" t="s">
        <v>113</v>
      </c>
      <c r="I53" s="97"/>
      <c r="K53" s="93"/>
      <c r="L53" s="98"/>
      <c r="M53" s="96" t="s">
        <v>114</v>
      </c>
      <c r="Q53" s="99" t="s">
        <v>112</v>
      </c>
      <c r="R53" s="99"/>
      <c r="S53" s="99"/>
      <c r="T53" s="99"/>
      <c r="U53" s="99" t="s">
        <v>113</v>
      </c>
      <c r="V53" s="99"/>
      <c r="W53" s="99"/>
    </row>
    <row r="54" spans="3:24" ht="15" x14ac:dyDescent="0.25">
      <c r="C54" s="100" t="s">
        <v>115</v>
      </c>
      <c r="D54" s="100"/>
      <c r="E54" s="97"/>
      <c r="H54" s="97" t="s">
        <v>116</v>
      </c>
      <c r="J54" s="92"/>
      <c r="M54" s="101" t="s">
        <v>117</v>
      </c>
      <c r="N54" s="96"/>
      <c r="O54" s="96"/>
      <c r="Q54" s="100" t="s">
        <v>118</v>
      </c>
      <c r="R54" s="100"/>
      <c r="S54" s="102"/>
      <c r="T54" s="103"/>
      <c r="U54" s="104" t="s">
        <v>119</v>
      </c>
      <c r="V54" s="104"/>
      <c r="W54" s="104"/>
    </row>
    <row r="55" spans="3:24" ht="14.25" x14ac:dyDescent="0.2">
      <c r="E55" s="105"/>
      <c r="J55" s="97"/>
      <c r="N55" s="101"/>
      <c r="O55" s="101"/>
    </row>
    <row r="56" spans="3:24" ht="14.25" x14ac:dyDescent="0.2">
      <c r="E56" s="105"/>
      <c r="H56" s="82"/>
      <c r="I56" s="106"/>
      <c r="K56" s="107"/>
      <c r="L56" s="107"/>
    </row>
    <row r="57" spans="3:24" ht="15" x14ac:dyDescent="0.25">
      <c r="H57" s="82"/>
      <c r="N57" s="107"/>
      <c r="O57" s="96"/>
    </row>
    <row r="58" spans="3:24" ht="15" x14ac:dyDescent="0.25">
      <c r="Q58" s="99" t="s">
        <v>114</v>
      </c>
      <c r="R58" s="99"/>
      <c r="S58" s="99"/>
      <c r="T58" s="99"/>
      <c r="U58" s="99"/>
      <c r="V58" s="99"/>
      <c r="W58" s="99"/>
    </row>
    <row r="59" spans="3:24" ht="14.25" customHeight="1" x14ac:dyDescent="0.2">
      <c r="O59" s="67"/>
      <c r="Q59" s="108" t="s">
        <v>117</v>
      </c>
      <c r="R59" s="108"/>
      <c r="S59" s="108"/>
      <c r="T59" s="108"/>
      <c r="U59" s="108"/>
      <c r="V59" s="108"/>
      <c r="W59" s="108"/>
    </row>
    <row r="60" spans="3:24" ht="25.5" hidden="1" customHeight="1" x14ac:dyDescent="0.25">
      <c r="O60" s="67"/>
      <c r="Q60" s="96" t="str">
        <f>+C53</f>
        <v>Carolina Alexandra Quintero Gil</v>
      </c>
      <c r="U60" s="109"/>
    </row>
    <row r="61" spans="3:24" ht="13.5" hidden="1" customHeight="1" x14ac:dyDescent="0.2">
      <c r="O61" s="67"/>
      <c r="Q61" s="110" t="str">
        <f>+C54</f>
        <v>Gerente General</v>
      </c>
      <c r="S61" s="1" t="s">
        <v>38</v>
      </c>
      <c r="T61" s="111" t="s">
        <v>38</v>
      </c>
      <c r="U61" s="106"/>
    </row>
    <row r="62" spans="3:24" ht="15" hidden="1" customHeight="1" x14ac:dyDescent="0.2">
      <c r="O62" s="67"/>
    </row>
    <row r="63" spans="3:24" x14ac:dyDescent="0.2">
      <c r="H63" s="1"/>
      <c r="O63" s="4"/>
    </row>
    <row r="64" spans="3:24" ht="15" x14ac:dyDescent="0.25">
      <c r="H64" s="112"/>
      <c r="J64" s="113">
        <f>O43/3070573</f>
        <v>12.37846245309915</v>
      </c>
      <c r="M64" s="1" t="s">
        <v>120</v>
      </c>
      <c r="O64" s="67"/>
    </row>
    <row r="65" spans="8:15" ht="14.25" x14ac:dyDescent="0.2">
      <c r="H65" s="114"/>
      <c r="O65" s="4"/>
    </row>
    <row r="66" spans="8:15" x14ac:dyDescent="0.2">
      <c r="O66" s="67"/>
    </row>
    <row r="67" spans="8:15" x14ac:dyDescent="0.2">
      <c r="O67" s="67"/>
    </row>
    <row r="68" spans="8:15" ht="15.75" customHeight="1" x14ac:dyDescent="0.2">
      <c r="O68" s="4"/>
    </row>
    <row r="69" spans="8:15" x14ac:dyDescent="0.2">
      <c r="O69" s="67"/>
    </row>
    <row r="70" spans="8:15" ht="15" customHeight="1" x14ac:dyDescent="0.2">
      <c r="O70" s="4"/>
    </row>
    <row r="71" spans="8:15" x14ac:dyDescent="0.2">
      <c r="O71" s="67"/>
    </row>
    <row r="72" spans="8:15" x14ac:dyDescent="0.2">
      <c r="O72" s="67"/>
    </row>
    <row r="73" spans="8:15" x14ac:dyDescent="0.2">
      <c r="O73" s="67"/>
    </row>
    <row r="74" spans="8:15" x14ac:dyDescent="0.2">
      <c r="O74" s="67"/>
    </row>
    <row r="75" spans="8:15" x14ac:dyDescent="0.2">
      <c r="O75" s="4"/>
    </row>
    <row r="76" spans="8:15" x14ac:dyDescent="0.2">
      <c r="O76" s="4"/>
    </row>
    <row r="77" spans="8:15" x14ac:dyDescent="0.2">
      <c r="O77" s="67"/>
    </row>
    <row r="78" spans="8:15" x14ac:dyDescent="0.2">
      <c r="O78" s="4"/>
    </row>
    <row r="79" spans="8:15" x14ac:dyDescent="0.2">
      <c r="O79" s="4"/>
    </row>
    <row r="80" spans="8:15" x14ac:dyDescent="0.2">
      <c r="O80" s="67"/>
    </row>
    <row r="81" spans="2:15" x14ac:dyDescent="0.2">
      <c r="O81" s="4"/>
    </row>
    <row r="82" spans="2:15" x14ac:dyDescent="0.2">
      <c r="O82" s="4"/>
    </row>
    <row r="83" spans="2:15" x14ac:dyDescent="0.2">
      <c r="O83" s="4"/>
    </row>
    <row r="84" spans="2:15" x14ac:dyDescent="0.2">
      <c r="O84" s="4"/>
    </row>
    <row r="85" spans="2:15" x14ac:dyDescent="0.2">
      <c r="O85" s="67"/>
    </row>
    <row r="86" spans="2:15" x14ac:dyDescent="0.2">
      <c r="O86" s="4"/>
    </row>
    <row r="87" spans="2:15" x14ac:dyDescent="0.2">
      <c r="O87" s="4"/>
    </row>
    <row r="88" spans="2:15" ht="14.25" x14ac:dyDescent="0.2">
      <c r="C88" s="27"/>
      <c r="D88" s="115"/>
      <c r="O88" s="4"/>
    </row>
    <row r="89" spans="2:15" x14ac:dyDescent="0.2">
      <c r="O89" s="4"/>
    </row>
    <row r="90" spans="2:15" x14ac:dyDescent="0.2">
      <c r="O90" s="4"/>
    </row>
    <row r="91" spans="2:15" x14ac:dyDescent="0.2">
      <c r="O91" s="67"/>
    </row>
    <row r="92" spans="2:15" x14ac:dyDescent="0.2">
      <c r="B92" s="4" t="s">
        <v>121</v>
      </c>
      <c r="O92" s="67"/>
    </row>
    <row r="93" spans="2:15" x14ac:dyDescent="0.2">
      <c r="B93" s="1" t="s">
        <v>122</v>
      </c>
      <c r="O93" s="4"/>
    </row>
    <row r="94" spans="2:15" x14ac:dyDescent="0.2">
      <c r="B94" s="4" t="s">
        <v>123</v>
      </c>
      <c r="O94" s="4"/>
    </row>
    <row r="95" spans="2:15" x14ac:dyDescent="0.2">
      <c r="B95" s="4" t="s">
        <v>124</v>
      </c>
      <c r="O95" s="4"/>
    </row>
    <row r="96" spans="2:15" x14ac:dyDescent="0.2">
      <c r="B96" s="1" t="s">
        <v>125</v>
      </c>
      <c r="C96" s="116"/>
      <c r="D96" s="117"/>
      <c r="O96" s="4"/>
    </row>
    <row r="97" spans="2:15" x14ac:dyDescent="0.2">
      <c r="B97" s="1" t="s">
        <v>126</v>
      </c>
      <c r="O97" s="67"/>
    </row>
    <row r="98" spans="2:15" x14ac:dyDescent="0.2">
      <c r="B98" s="116" t="s">
        <v>127</v>
      </c>
      <c r="O98" s="4"/>
    </row>
    <row r="99" spans="2:15" x14ac:dyDescent="0.2">
      <c r="B99" s="116" t="s">
        <v>128</v>
      </c>
      <c r="O99" s="67"/>
    </row>
    <row r="100" spans="2:15" x14ac:dyDescent="0.2">
      <c r="B100" s="1" t="s">
        <v>129</v>
      </c>
      <c r="O100" s="4"/>
    </row>
    <row r="101" spans="2:15" x14ac:dyDescent="0.2">
      <c r="B101" s="1" t="s">
        <v>130</v>
      </c>
      <c r="F101" s="11" t="s">
        <v>131</v>
      </c>
      <c r="O101" s="67"/>
    </row>
    <row r="102" spans="2:15" x14ac:dyDescent="0.2">
      <c r="B102" s="1" t="s">
        <v>132</v>
      </c>
      <c r="O102" s="67"/>
    </row>
    <row r="103" spans="2:15" x14ac:dyDescent="0.2">
      <c r="B103" s="1" t="s">
        <v>133</v>
      </c>
      <c r="O103" s="67"/>
    </row>
    <row r="104" spans="2:15" x14ac:dyDescent="0.2">
      <c r="B104" s="4" t="s">
        <v>134</v>
      </c>
      <c r="O104" s="4"/>
    </row>
    <row r="105" spans="2:15" x14ac:dyDescent="0.2">
      <c r="B105" s="4" t="s">
        <v>135</v>
      </c>
      <c r="O105" s="67"/>
    </row>
    <row r="106" spans="2:15" x14ac:dyDescent="0.2">
      <c r="B106" s="116" t="s">
        <v>136</v>
      </c>
      <c r="O106" s="67"/>
    </row>
    <row r="107" spans="2:15" x14ac:dyDescent="0.2">
      <c r="B107" s="116" t="s">
        <v>137</v>
      </c>
      <c r="O107" s="67"/>
    </row>
    <row r="108" spans="2:15" x14ac:dyDescent="0.2">
      <c r="B108" s="1" t="s">
        <v>138</v>
      </c>
      <c r="O108" s="67"/>
    </row>
    <row r="109" spans="2:15" x14ac:dyDescent="0.2">
      <c r="B109" s="1" t="s">
        <v>139</v>
      </c>
      <c r="O109" s="67"/>
    </row>
    <row r="110" spans="2:15" x14ac:dyDescent="0.2">
      <c r="B110" s="1" t="s">
        <v>140</v>
      </c>
      <c r="F110" s="118" t="s">
        <v>141</v>
      </c>
      <c r="O110" s="67"/>
    </row>
    <row r="111" spans="2:15" x14ac:dyDescent="0.2">
      <c r="B111" s="1" t="s">
        <v>142</v>
      </c>
      <c r="F111" s="4" t="s">
        <v>143</v>
      </c>
      <c r="O111" s="67"/>
    </row>
    <row r="112" spans="2:15" x14ac:dyDescent="0.2">
      <c r="B112" s="1" t="s">
        <v>144</v>
      </c>
      <c r="F112" s="4" t="s">
        <v>145</v>
      </c>
      <c r="O112" s="4"/>
    </row>
    <row r="113" spans="2:15" x14ac:dyDescent="0.2">
      <c r="B113" s="118" t="s">
        <v>141</v>
      </c>
      <c r="F113" s="1" t="s">
        <v>146</v>
      </c>
      <c r="O113" s="4"/>
    </row>
    <row r="114" spans="2:15" x14ac:dyDescent="0.2">
      <c r="B114" s="4" t="s">
        <v>143</v>
      </c>
      <c r="F114" s="1" t="s">
        <v>147</v>
      </c>
      <c r="O114" s="67"/>
    </row>
    <row r="115" spans="2:15" x14ac:dyDescent="0.2">
      <c r="B115" s="4" t="s">
        <v>145</v>
      </c>
      <c r="F115" s="1" t="s">
        <v>148</v>
      </c>
      <c r="O115" s="67"/>
    </row>
    <row r="116" spans="2:15" x14ac:dyDescent="0.2">
      <c r="B116" s="1" t="s">
        <v>146</v>
      </c>
      <c r="O116" s="67"/>
    </row>
    <row r="117" spans="2:15" x14ac:dyDescent="0.2">
      <c r="B117" s="1" t="s">
        <v>147</v>
      </c>
      <c r="O117" s="4"/>
    </row>
    <row r="118" spans="2:15" x14ac:dyDescent="0.2">
      <c r="B118" s="1" t="s">
        <v>148</v>
      </c>
      <c r="O118" s="4"/>
    </row>
    <row r="119" spans="2:15" x14ac:dyDescent="0.2">
      <c r="B119" s="1" t="s">
        <v>149</v>
      </c>
      <c r="O119" s="4"/>
    </row>
    <row r="120" spans="2:15" x14ac:dyDescent="0.2">
      <c r="B120" s="1" t="s">
        <v>150</v>
      </c>
      <c r="O120" s="67"/>
    </row>
    <row r="121" spans="2:15" x14ac:dyDescent="0.2">
      <c r="B121" s="4" t="s">
        <v>151</v>
      </c>
      <c r="O121" s="4"/>
    </row>
    <row r="122" spans="2:15" x14ac:dyDescent="0.2">
      <c r="B122" s="1" t="s">
        <v>152</v>
      </c>
      <c r="O122" s="4"/>
    </row>
    <row r="123" spans="2:15" x14ac:dyDescent="0.2">
      <c r="B123" s="13" t="s">
        <v>153</v>
      </c>
      <c r="O123" s="67"/>
    </row>
    <row r="124" spans="2:15" x14ac:dyDescent="0.2">
      <c r="B124" s="1" t="s">
        <v>154</v>
      </c>
      <c r="O124" s="67"/>
    </row>
    <row r="125" spans="2:15" x14ac:dyDescent="0.2">
      <c r="B125" s="1" t="s">
        <v>155</v>
      </c>
      <c r="O125" s="4"/>
    </row>
    <row r="126" spans="2:15" x14ac:dyDescent="0.2">
      <c r="B126" s="4" t="s">
        <v>156</v>
      </c>
      <c r="O126" s="4"/>
    </row>
    <row r="127" spans="2:15" x14ac:dyDescent="0.2">
      <c r="B127" s="4" t="s">
        <v>157</v>
      </c>
      <c r="O127" s="67"/>
    </row>
    <row r="128" spans="2:15" x14ac:dyDescent="0.2">
      <c r="B128" s="1" t="s">
        <v>158</v>
      </c>
      <c r="O128" s="4"/>
    </row>
    <row r="129" spans="2:15" x14ac:dyDescent="0.2">
      <c r="B129" s="1" t="s">
        <v>159</v>
      </c>
      <c r="O129" s="4"/>
    </row>
    <row r="130" spans="2:15" x14ac:dyDescent="0.2">
      <c r="B130" s="1" t="s">
        <v>160</v>
      </c>
      <c r="O130" s="4"/>
    </row>
    <row r="131" spans="2:15" x14ac:dyDescent="0.2">
      <c r="B131" s="4" t="s">
        <v>161</v>
      </c>
      <c r="O131" s="4"/>
    </row>
    <row r="132" spans="2:15" x14ac:dyDescent="0.2">
      <c r="B132" s="1" t="s">
        <v>162</v>
      </c>
      <c r="O132" s="4"/>
    </row>
    <row r="133" spans="2:15" x14ac:dyDescent="0.2">
      <c r="B133" s="1" t="s">
        <v>163</v>
      </c>
      <c r="O133" s="4"/>
    </row>
    <row r="134" spans="2:15" x14ac:dyDescent="0.2">
      <c r="B134" s="1" t="s">
        <v>164</v>
      </c>
      <c r="O134" s="4"/>
    </row>
    <row r="135" spans="2:15" x14ac:dyDescent="0.2">
      <c r="B135" s="116" t="s">
        <v>165</v>
      </c>
      <c r="O135" s="4"/>
    </row>
    <row r="136" spans="2:15" x14ac:dyDescent="0.2">
      <c r="B136" s="1" t="s">
        <v>166</v>
      </c>
      <c r="O136" s="67"/>
    </row>
    <row r="137" spans="2:15" x14ac:dyDescent="0.2">
      <c r="B137" s="1" t="s">
        <v>167</v>
      </c>
      <c r="O137" s="67"/>
    </row>
    <row r="138" spans="2:15" x14ac:dyDescent="0.2">
      <c r="B138" s="1" t="s">
        <v>168</v>
      </c>
      <c r="O138" s="67"/>
    </row>
    <row r="139" spans="2:15" x14ac:dyDescent="0.2">
      <c r="B139" s="4" t="s">
        <v>169</v>
      </c>
      <c r="O139" s="67"/>
    </row>
    <row r="140" spans="2:15" x14ac:dyDescent="0.2">
      <c r="B140" s="4" t="s">
        <v>170</v>
      </c>
      <c r="O140" s="67"/>
    </row>
    <row r="141" spans="2:15" x14ac:dyDescent="0.2">
      <c r="B141" s="4" t="s">
        <v>171</v>
      </c>
      <c r="O141" s="67"/>
    </row>
    <row r="142" spans="2:15" x14ac:dyDescent="0.2">
      <c r="B142" s="1" t="s">
        <v>172</v>
      </c>
      <c r="O142" s="67"/>
    </row>
    <row r="143" spans="2:15" x14ac:dyDescent="0.2">
      <c r="B143" s="1" t="s">
        <v>173</v>
      </c>
      <c r="O143" s="67"/>
    </row>
    <row r="144" spans="2:15" x14ac:dyDescent="0.2">
      <c r="B144" s="1" t="s">
        <v>174</v>
      </c>
      <c r="O144" s="67"/>
    </row>
    <row r="145" spans="2:15" x14ac:dyDescent="0.2">
      <c r="B145" s="1" t="s">
        <v>175</v>
      </c>
      <c r="O145" s="67"/>
    </row>
    <row r="146" spans="2:15" x14ac:dyDescent="0.2">
      <c r="B146" s="1" t="s">
        <v>176</v>
      </c>
      <c r="O146" s="67"/>
    </row>
    <row r="147" spans="2:15" x14ac:dyDescent="0.2">
      <c r="B147" s="1" t="s">
        <v>177</v>
      </c>
      <c r="O147" s="67"/>
    </row>
    <row r="148" spans="2:15" x14ac:dyDescent="0.2">
      <c r="B148" s="1" t="s">
        <v>178</v>
      </c>
      <c r="O148" s="67"/>
    </row>
    <row r="149" spans="2:15" x14ac:dyDescent="0.2">
      <c r="B149" s="1" t="s">
        <v>179</v>
      </c>
      <c r="O149" s="67"/>
    </row>
    <row r="150" spans="2:15" x14ac:dyDescent="0.2">
      <c r="B150" s="1" t="s">
        <v>180</v>
      </c>
      <c r="O150" s="67"/>
    </row>
    <row r="151" spans="2:15" x14ac:dyDescent="0.2">
      <c r="B151" s="1" t="s">
        <v>181</v>
      </c>
      <c r="O151" s="67"/>
    </row>
    <row r="152" spans="2:15" x14ac:dyDescent="0.2">
      <c r="B152" s="1" t="s">
        <v>182</v>
      </c>
      <c r="O152" s="4"/>
    </row>
    <row r="153" spans="2:15" x14ac:dyDescent="0.2">
      <c r="B153" s="1" t="s">
        <v>183</v>
      </c>
      <c r="O153" s="67"/>
    </row>
    <row r="154" spans="2:15" x14ac:dyDescent="0.2">
      <c r="B154" s="1" t="s">
        <v>184</v>
      </c>
      <c r="O154" s="67"/>
    </row>
    <row r="155" spans="2:15" x14ac:dyDescent="0.2">
      <c r="B155" s="1" t="s">
        <v>185</v>
      </c>
      <c r="O155" s="67"/>
    </row>
    <row r="156" spans="2:15" x14ac:dyDescent="0.2">
      <c r="B156" s="1" t="s">
        <v>186</v>
      </c>
      <c r="O156" s="67"/>
    </row>
    <row r="157" spans="2:15" x14ac:dyDescent="0.2">
      <c r="B157" s="1" t="s">
        <v>187</v>
      </c>
      <c r="O157" s="67"/>
    </row>
    <row r="158" spans="2:15" x14ac:dyDescent="0.2">
      <c r="B158" s="1" t="s">
        <v>188</v>
      </c>
      <c r="O158" s="67"/>
    </row>
    <row r="159" spans="2:15" x14ac:dyDescent="0.2">
      <c r="B159" s="46" t="s">
        <v>189</v>
      </c>
      <c r="O159" s="67"/>
    </row>
    <row r="160" spans="2:15" x14ac:dyDescent="0.2">
      <c r="B160" s="1" t="s">
        <v>190</v>
      </c>
      <c r="O160" s="67"/>
    </row>
    <row r="161" spans="2:23" x14ac:dyDescent="0.2">
      <c r="B161" s="1" t="s">
        <v>191</v>
      </c>
      <c r="O161" s="67"/>
    </row>
    <row r="162" spans="2:23" x14ac:dyDescent="0.2">
      <c r="B162" s="1" t="s">
        <v>192</v>
      </c>
      <c r="O162" s="4"/>
    </row>
    <row r="163" spans="2:23" x14ac:dyDescent="0.2">
      <c r="B163" s="1" t="s">
        <v>193</v>
      </c>
      <c r="C163" s="116" t="s">
        <v>194</v>
      </c>
      <c r="D163" s="117"/>
      <c r="O163" s="67"/>
    </row>
    <row r="164" spans="2:23" x14ac:dyDescent="0.2">
      <c r="B164" s="1" t="s">
        <v>195</v>
      </c>
      <c r="C164" s="4"/>
      <c r="D164" s="117"/>
      <c r="E164" s="4"/>
      <c r="F164" s="4"/>
      <c r="J164" s="4"/>
      <c r="K164" s="4"/>
      <c r="L164" s="4"/>
      <c r="M164" s="4"/>
      <c r="O164" s="67"/>
    </row>
    <row r="165" spans="2:23" x14ac:dyDescent="0.2">
      <c r="B165" s="1" t="s">
        <v>196</v>
      </c>
      <c r="C165" s="119" t="s">
        <v>197</v>
      </c>
      <c r="D165" s="120"/>
      <c r="E165" s="4"/>
      <c r="F165" s="4"/>
      <c r="J165" s="4"/>
      <c r="K165" s="4"/>
      <c r="L165" s="4"/>
      <c r="M165" s="4"/>
      <c r="O165" s="4"/>
    </row>
    <row r="166" spans="2:23" x14ac:dyDescent="0.2">
      <c r="B166" s="116" t="s">
        <v>137</v>
      </c>
      <c r="C166" s="119" t="s">
        <v>198</v>
      </c>
      <c r="D166" s="120"/>
      <c r="E166" s="4"/>
      <c r="F166" s="4"/>
      <c r="J166" s="4"/>
      <c r="K166" s="4"/>
      <c r="L166" s="4"/>
      <c r="M166" s="4"/>
      <c r="O166" s="4"/>
    </row>
    <row r="167" spans="2:23" x14ac:dyDescent="0.2">
      <c r="B167" s="119" t="s">
        <v>199</v>
      </c>
      <c r="C167" s="4"/>
      <c r="D167" s="117"/>
      <c r="E167" s="4"/>
      <c r="F167" s="4"/>
      <c r="I167" s="4"/>
      <c r="J167" s="4"/>
      <c r="K167" s="4"/>
      <c r="L167" s="4"/>
      <c r="M167" s="4"/>
      <c r="O167" s="67"/>
    </row>
    <row r="168" spans="2:23" x14ac:dyDescent="0.2">
      <c r="B168" s="119" t="s">
        <v>200</v>
      </c>
      <c r="C168" s="116" t="s">
        <v>201</v>
      </c>
      <c r="D168" s="117"/>
      <c r="E168" s="4"/>
      <c r="F168" s="4"/>
      <c r="I168" s="4"/>
      <c r="J168" s="4"/>
      <c r="K168" s="4"/>
      <c r="L168" s="4"/>
      <c r="M168" s="4"/>
      <c r="N168" s="4"/>
      <c r="O168" s="67"/>
    </row>
    <row r="169" spans="2:23" x14ac:dyDescent="0.2">
      <c r="B169" s="119" t="s">
        <v>202</v>
      </c>
      <c r="C169" s="4"/>
      <c r="D169" s="117"/>
      <c r="E169" s="4"/>
      <c r="F169" s="4"/>
      <c r="I169" s="4"/>
      <c r="J169" s="4"/>
      <c r="K169" s="4"/>
      <c r="L169" s="4"/>
      <c r="M169" s="4"/>
      <c r="N169" s="4"/>
      <c r="O169" s="4"/>
    </row>
    <row r="170" spans="2:23" x14ac:dyDescent="0.2">
      <c r="B170" s="116" t="s">
        <v>203</v>
      </c>
      <c r="C170" s="4"/>
      <c r="D170" s="117"/>
      <c r="E170" s="4"/>
      <c r="F170" s="4"/>
      <c r="I170" s="4"/>
      <c r="J170" s="4"/>
      <c r="K170" s="4"/>
      <c r="L170" s="4"/>
      <c r="M170" s="4"/>
      <c r="N170" s="4"/>
      <c r="O170" s="4"/>
    </row>
    <row r="171" spans="2:23" x14ac:dyDescent="0.2">
      <c r="B171" s="116" t="s">
        <v>204</v>
      </c>
      <c r="C171" s="4"/>
      <c r="D171" s="117"/>
      <c r="E171" s="4"/>
      <c r="F171" s="4"/>
      <c r="G171" s="4"/>
      <c r="I171" s="4"/>
      <c r="J171" s="4"/>
      <c r="K171" s="4"/>
      <c r="L171" s="4"/>
      <c r="M171" s="4"/>
      <c r="N171" s="4"/>
      <c r="O171" s="4"/>
    </row>
    <row r="172" spans="2:23" x14ac:dyDescent="0.2">
      <c r="B172" s="4"/>
      <c r="C172" s="4"/>
      <c r="D172" s="117"/>
      <c r="E172" s="4"/>
      <c r="F172" s="4"/>
      <c r="G172" s="4"/>
      <c r="I172" s="4"/>
      <c r="J172" s="4"/>
      <c r="K172" s="4"/>
      <c r="L172" s="4"/>
      <c r="M172" s="4"/>
      <c r="N172" s="4"/>
      <c r="O172" s="4"/>
    </row>
    <row r="173" spans="2:23" x14ac:dyDescent="0.2">
      <c r="B173" s="4"/>
      <c r="C173" s="4"/>
      <c r="D173" s="117"/>
      <c r="E173" s="4"/>
      <c r="F173" s="4"/>
      <c r="G173" s="4"/>
      <c r="I173" s="4"/>
      <c r="J173" s="4"/>
      <c r="K173" s="4"/>
      <c r="L173" s="4"/>
      <c r="M173" s="4"/>
      <c r="N173" s="4"/>
      <c r="O173" s="4"/>
    </row>
    <row r="174" spans="2:23" s="4" customFormat="1" x14ac:dyDescent="0.2">
      <c r="D174" s="117"/>
      <c r="H174" s="11"/>
      <c r="Q174" s="1"/>
      <c r="R174" s="1"/>
      <c r="S174" s="1"/>
      <c r="T174" s="35"/>
      <c r="U174" s="1"/>
      <c r="V174" s="1"/>
      <c r="W174" s="1"/>
    </row>
    <row r="175" spans="2:23" s="4" customFormat="1" x14ac:dyDescent="0.2">
      <c r="D175" s="117"/>
      <c r="H175" s="11"/>
      <c r="Q175" s="1"/>
      <c r="R175" s="1"/>
      <c r="S175" s="1"/>
      <c r="T175" s="35"/>
      <c r="U175" s="1"/>
      <c r="V175" s="1"/>
      <c r="W175" s="1"/>
    </row>
    <row r="176" spans="2:23" s="4" customFormat="1" x14ac:dyDescent="0.2">
      <c r="D176" s="117"/>
      <c r="H176" s="11"/>
      <c r="Q176" s="1"/>
      <c r="T176" s="121"/>
    </row>
    <row r="177" spans="2:23" s="4" customFormat="1" x14ac:dyDescent="0.2">
      <c r="C177" s="1"/>
      <c r="D177" s="33"/>
      <c r="E177" s="11"/>
      <c r="F177" s="11"/>
      <c r="H177" s="11"/>
      <c r="J177" s="1"/>
      <c r="K177" s="1"/>
      <c r="L177" s="1"/>
      <c r="M177" s="1"/>
      <c r="Q177" s="1"/>
      <c r="T177" s="121"/>
    </row>
    <row r="178" spans="2:23" s="4" customFormat="1" x14ac:dyDescent="0.2">
      <c r="C178" s="1"/>
      <c r="D178" s="33"/>
      <c r="E178" s="11"/>
      <c r="F178" s="11"/>
      <c r="H178" s="11"/>
      <c r="J178" s="1"/>
      <c r="K178" s="1"/>
      <c r="L178" s="1"/>
      <c r="M178" s="1"/>
      <c r="Q178" s="1"/>
      <c r="T178" s="121"/>
    </row>
    <row r="179" spans="2:23" s="4" customFormat="1" x14ac:dyDescent="0.2">
      <c r="C179" s="1"/>
      <c r="D179" s="33"/>
      <c r="E179" s="11"/>
      <c r="F179" s="11"/>
      <c r="H179" s="11"/>
      <c r="J179" s="1"/>
      <c r="K179" s="1"/>
      <c r="L179" s="1"/>
      <c r="M179" s="1"/>
      <c r="Q179" s="1"/>
      <c r="T179" s="121"/>
    </row>
    <row r="180" spans="2:23" s="4" customFormat="1" x14ac:dyDescent="0.2">
      <c r="B180" s="1"/>
      <c r="C180" s="1"/>
      <c r="D180" s="33"/>
      <c r="E180" s="11"/>
      <c r="F180" s="11"/>
      <c r="H180" s="11"/>
      <c r="I180" s="1"/>
      <c r="J180" s="1"/>
      <c r="K180" s="1"/>
      <c r="L180" s="1"/>
      <c r="M180" s="1"/>
      <c r="T180" s="121"/>
    </row>
    <row r="181" spans="2:23" s="4" customFormat="1" x14ac:dyDescent="0.2">
      <c r="B181" s="1"/>
      <c r="C181" s="1"/>
      <c r="D181" s="33"/>
      <c r="E181" s="11"/>
      <c r="F181" s="11"/>
      <c r="I181" s="1"/>
      <c r="J181" s="1"/>
      <c r="K181" s="1"/>
      <c r="L181" s="1"/>
      <c r="M181" s="1"/>
      <c r="N181" s="1"/>
      <c r="T181" s="121"/>
    </row>
    <row r="182" spans="2:23" s="4" customFormat="1" x14ac:dyDescent="0.2">
      <c r="B182" s="1"/>
      <c r="C182" s="1"/>
      <c r="D182" s="33"/>
      <c r="E182" s="11"/>
      <c r="F182" s="11"/>
      <c r="I182" s="1"/>
      <c r="J182" s="1"/>
      <c r="K182" s="1"/>
      <c r="L182" s="1"/>
      <c r="M182" s="1"/>
      <c r="N182" s="1"/>
      <c r="T182" s="121"/>
    </row>
    <row r="183" spans="2:23" s="4" customFormat="1" x14ac:dyDescent="0.2">
      <c r="B183" s="1"/>
      <c r="C183" s="1"/>
      <c r="D183" s="33"/>
      <c r="E183" s="11"/>
      <c r="F183" s="11"/>
      <c r="I183" s="1"/>
      <c r="J183" s="1"/>
      <c r="K183" s="1"/>
      <c r="L183" s="1"/>
      <c r="M183" s="1"/>
      <c r="N183" s="1"/>
      <c r="T183" s="121"/>
    </row>
    <row r="184" spans="2:23" s="4" customFormat="1" x14ac:dyDescent="0.2">
      <c r="B184" s="1"/>
      <c r="C184" s="1"/>
      <c r="D184" s="33"/>
      <c r="E184" s="11"/>
      <c r="F184" s="11"/>
      <c r="G184" s="11"/>
      <c r="I184" s="1"/>
      <c r="J184" s="1"/>
      <c r="K184" s="1"/>
      <c r="L184" s="1"/>
      <c r="M184" s="1"/>
      <c r="N184" s="1"/>
      <c r="T184" s="121"/>
    </row>
    <row r="185" spans="2:23" s="4" customFormat="1" x14ac:dyDescent="0.2">
      <c r="B185" s="1"/>
      <c r="C185" s="1"/>
      <c r="D185" s="33"/>
      <c r="E185" s="11"/>
      <c r="F185" s="11"/>
      <c r="G185" s="11"/>
      <c r="I185" s="1"/>
      <c r="J185" s="1"/>
      <c r="K185" s="1"/>
      <c r="L185" s="1"/>
      <c r="M185" s="1"/>
      <c r="N185" s="1"/>
      <c r="T185" s="121"/>
    </row>
    <row r="186" spans="2:23" s="4" customFormat="1" x14ac:dyDescent="0.2">
      <c r="B186" s="1"/>
      <c r="C186" s="1"/>
      <c r="D186" s="33"/>
      <c r="E186" s="11"/>
      <c r="F186" s="11"/>
      <c r="G186" s="11"/>
      <c r="I186" s="1"/>
      <c r="J186" s="1"/>
      <c r="K186" s="1"/>
      <c r="L186" s="1"/>
      <c r="M186" s="1"/>
      <c r="N186" s="1"/>
      <c r="T186" s="121"/>
    </row>
    <row r="187" spans="2:23" x14ac:dyDescent="0.2">
      <c r="H187" s="4"/>
      <c r="O187" s="67"/>
      <c r="Q187" s="4"/>
      <c r="R187" s="4"/>
      <c r="S187" s="4"/>
      <c r="T187" s="121"/>
      <c r="U187" s="4"/>
      <c r="V187" s="4"/>
      <c r="W187" s="4"/>
    </row>
    <row r="188" spans="2:23" x14ac:dyDescent="0.2">
      <c r="H188" s="4"/>
      <c r="O188" s="67"/>
      <c r="Q188" s="4"/>
      <c r="R188" s="4"/>
      <c r="S188" s="4"/>
      <c r="T188" s="121"/>
      <c r="U188" s="4"/>
      <c r="V188" s="4"/>
      <c r="W188" s="4"/>
    </row>
    <row r="189" spans="2:23" x14ac:dyDescent="0.2">
      <c r="H189" s="4"/>
      <c r="O189" s="67"/>
      <c r="Q189" s="4"/>
    </row>
    <row r="190" spans="2:23" x14ac:dyDescent="0.2">
      <c r="H190" s="4"/>
      <c r="O190" s="4"/>
      <c r="Q190" s="4"/>
    </row>
    <row r="191" spans="2:23" x14ac:dyDescent="0.2">
      <c r="H191" s="4"/>
      <c r="O191" s="67"/>
      <c r="Q191" s="4"/>
    </row>
    <row r="192" spans="2:23" x14ac:dyDescent="0.2">
      <c r="H192" s="4"/>
      <c r="O192" s="4"/>
      <c r="Q192" s="4"/>
    </row>
    <row r="193" spans="8:15" x14ac:dyDescent="0.2">
      <c r="H193" s="4"/>
      <c r="O193" s="4"/>
    </row>
    <row r="194" spans="8:15" x14ac:dyDescent="0.2">
      <c r="O194" s="4"/>
    </row>
    <row r="195" spans="8:15" x14ac:dyDescent="0.2">
      <c r="O195" s="4"/>
    </row>
    <row r="196" spans="8:15" x14ac:dyDescent="0.2">
      <c r="O196" s="4"/>
    </row>
    <row r="197" spans="8:15" x14ac:dyDescent="0.2">
      <c r="O197" s="67"/>
    </row>
    <row r="198" spans="8:15" x14ac:dyDescent="0.2">
      <c r="O198" s="67"/>
    </row>
    <row r="199" spans="8:15" x14ac:dyDescent="0.2">
      <c r="O199" s="4"/>
    </row>
    <row r="200" spans="8:15" x14ac:dyDescent="0.2">
      <c r="O200" s="67"/>
    </row>
    <row r="201" spans="8:15" x14ac:dyDescent="0.2">
      <c r="O201" s="4"/>
    </row>
    <row r="202" spans="8:15" x14ac:dyDescent="0.2">
      <c r="O202" s="4"/>
    </row>
    <row r="203" spans="8:15" x14ac:dyDescent="0.2">
      <c r="O203" s="67"/>
    </row>
    <row r="204" spans="8:15" x14ac:dyDescent="0.2">
      <c r="O204" s="4"/>
    </row>
    <row r="205" spans="8:15" x14ac:dyDescent="0.2">
      <c r="O205" s="4"/>
    </row>
    <row r="206" spans="8:15" x14ac:dyDescent="0.2">
      <c r="O206" s="4"/>
    </row>
    <row r="207" spans="8:15" x14ac:dyDescent="0.2">
      <c r="O207" s="4"/>
    </row>
    <row r="208" spans="8:15" x14ac:dyDescent="0.2">
      <c r="O208" s="4"/>
    </row>
    <row r="209" spans="15:15" x14ac:dyDescent="0.2">
      <c r="O209" s="4"/>
    </row>
    <row r="210" spans="15:15" x14ac:dyDescent="0.2">
      <c r="O210" s="4"/>
    </row>
    <row r="211" spans="15:15" x14ac:dyDescent="0.2">
      <c r="O211" s="67"/>
    </row>
    <row r="212" spans="15:15" x14ac:dyDescent="0.2">
      <c r="O212" s="4"/>
    </row>
    <row r="213" spans="15:15" x14ac:dyDescent="0.2">
      <c r="O213" s="4"/>
    </row>
    <row r="214" spans="15:15" x14ac:dyDescent="0.2">
      <c r="O214" s="4"/>
    </row>
    <row r="215" spans="15:15" x14ac:dyDescent="0.2">
      <c r="O215" s="4"/>
    </row>
    <row r="216" spans="15:15" x14ac:dyDescent="0.2">
      <c r="O216" s="4"/>
    </row>
    <row r="217" spans="15:15" x14ac:dyDescent="0.2">
      <c r="O217" s="67"/>
    </row>
    <row r="218" spans="15:15" x14ac:dyDescent="0.2">
      <c r="O218" s="4"/>
    </row>
    <row r="219" spans="15:15" x14ac:dyDescent="0.2">
      <c r="O219" s="67"/>
    </row>
    <row r="220" spans="15:15" x14ac:dyDescent="0.2">
      <c r="O220" s="4"/>
    </row>
    <row r="221" spans="15:15" x14ac:dyDescent="0.2">
      <c r="O221" s="67"/>
    </row>
    <row r="222" spans="15:15" x14ac:dyDescent="0.2">
      <c r="O222" s="4"/>
    </row>
    <row r="223" spans="15:15" x14ac:dyDescent="0.2">
      <c r="O223" s="4"/>
    </row>
    <row r="224" spans="15:15" x14ac:dyDescent="0.2">
      <c r="O224" s="67"/>
    </row>
    <row r="225" spans="15:15" x14ac:dyDescent="0.2">
      <c r="O225" s="67"/>
    </row>
    <row r="226" spans="15:15" x14ac:dyDescent="0.2">
      <c r="O226" s="4"/>
    </row>
    <row r="227" spans="15:15" x14ac:dyDescent="0.2">
      <c r="O227" s="4"/>
    </row>
    <row r="228" spans="15:15" x14ac:dyDescent="0.2">
      <c r="O228" s="4"/>
    </row>
    <row r="229" spans="15:15" x14ac:dyDescent="0.2">
      <c r="O229" s="4"/>
    </row>
    <row r="230" spans="15:15" x14ac:dyDescent="0.2">
      <c r="O230" s="67"/>
    </row>
    <row r="231" spans="15:15" x14ac:dyDescent="0.2">
      <c r="O231" s="4"/>
    </row>
    <row r="232" spans="15:15" x14ac:dyDescent="0.2">
      <c r="O232" s="4"/>
    </row>
    <row r="233" spans="15:15" x14ac:dyDescent="0.2">
      <c r="O233" s="4"/>
    </row>
    <row r="234" spans="15:15" x14ac:dyDescent="0.2">
      <c r="O234" s="4"/>
    </row>
    <row r="235" spans="15:15" x14ac:dyDescent="0.2">
      <c r="O235" s="4"/>
    </row>
    <row r="236" spans="15:15" x14ac:dyDescent="0.2">
      <c r="O236" s="4"/>
    </row>
    <row r="237" spans="15:15" x14ac:dyDescent="0.2">
      <c r="O237" s="4"/>
    </row>
    <row r="238" spans="15:15" x14ac:dyDescent="0.2">
      <c r="O238" s="4"/>
    </row>
    <row r="239" spans="15:15" x14ac:dyDescent="0.2">
      <c r="O239" s="4"/>
    </row>
    <row r="240" spans="15:15" x14ac:dyDescent="0.2">
      <c r="O240" s="4"/>
    </row>
    <row r="241" spans="15:15" x14ac:dyDescent="0.2">
      <c r="O241" s="4"/>
    </row>
    <row r="242" spans="15:15" x14ac:dyDescent="0.2">
      <c r="O242" s="4"/>
    </row>
    <row r="243" spans="15:15" x14ac:dyDescent="0.2">
      <c r="O243" s="4"/>
    </row>
    <row r="244" spans="15:15" x14ac:dyDescent="0.2">
      <c r="O244" s="4"/>
    </row>
    <row r="245" spans="15:15" x14ac:dyDescent="0.2">
      <c r="O245" s="4"/>
    </row>
    <row r="246" spans="15:15" x14ac:dyDescent="0.2">
      <c r="O246" s="67"/>
    </row>
    <row r="247" spans="15:15" x14ac:dyDescent="0.2">
      <c r="O247" s="67"/>
    </row>
    <row r="248" spans="15:15" x14ac:dyDescent="0.2">
      <c r="O248" s="67"/>
    </row>
    <row r="249" spans="15:15" x14ac:dyDescent="0.2">
      <c r="O249" s="4"/>
    </row>
    <row r="250" spans="15:15" x14ac:dyDescent="0.2">
      <c r="O250" s="4"/>
    </row>
    <row r="251" spans="15:15" x14ac:dyDescent="0.2">
      <c r="O251" s="67"/>
    </row>
    <row r="252" spans="15:15" x14ac:dyDescent="0.2">
      <c r="O252" s="67"/>
    </row>
    <row r="253" spans="15:15" x14ac:dyDescent="0.2">
      <c r="O253" s="67"/>
    </row>
    <row r="254" spans="15:15" x14ac:dyDescent="0.2">
      <c r="O254" s="67"/>
    </row>
    <row r="255" spans="15:15" x14ac:dyDescent="0.2">
      <c r="O255" s="67"/>
    </row>
    <row r="256" spans="15:15" x14ac:dyDescent="0.2">
      <c r="O256" s="4"/>
    </row>
    <row r="257" spans="15:15" x14ac:dyDescent="0.2">
      <c r="O257" s="67"/>
    </row>
    <row r="258" spans="15:15" x14ac:dyDescent="0.2">
      <c r="O258" s="67"/>
    </row>
    <row r="259" spans="15:15" x14ac:dyDescent="0.2">
      <c r="O259" s="4"/>
    </row>
    <row r="260" spans="15:15" x14ac:dyDescent="0.2">
      <c r="O260" s="4"/>
    </row>
    <row r="261" spans="15:15" x14ac:dyDescent="0.2">
      <c r="O261" s="4"/>
    </row>
    <row r="262" spans="15:15" x14ac:dyDescent="0.2">
      <c r="O262" s="4"/>
    </row>
    <row r="263" spans="15:15" x14ac:dyDescent="0.2">
      <c r="O263" s="67"/>
    </row>
    <row r="264" spans="15:15" x14ac:dyDescent="0.2">
      <c r="O264" s="67"/>
    </row>
    <row r="265" spans="15:15" x14ac:dyDescent="0.2">
      <c r="O265" s="4"/>
    </row>
    <row r="266" spans="15:15" x14ac:dyDescent="0.2">
      <c r="O266" s="67"/>
    </row>
    <row r="267" spans="15:15" x14ac:dyDescent="0.2">
      <c r="O267" s="67"/>
    </row>
    <row r="268" spans="15:15" x14ac:dyDescent="0.2">
      <c r="O268" s="4"/>
    </row>
    <row r="269" spans="15:15" x14ac:dyDescent="0.2">
      <c r="O269" s="67"/>
    </row>
    <row r="270" spans="15:15" x14ac:dyDescent="0.2">
      <c r="O270" s="67"/>
    </row>
    <row r="271" spans="15:15" x14ac:dyDescent="0.2">
      <c r="O271" s="4"/>
    </row>
    <row r="272" spans="15:15" x14ac:dyDescent="0.2">
      <c r="O272" s="4"/>
    </row>
    <row r="273" spans="15:15" x14ac:dyDescent="0.2">
      <c r="O273" s="4"/>
    </row>
    <row r="274" spans="15:15" x14ac:dyDescent="0.2">
      <c r="O274" s="4"/>
    </row>
    <row r="275" spans="15:15" x14ac:dyDescent="0.2">
      <c r="O275" s="4"/>
    </row>
    <row r="276" spans="15:15" x14ac:dyDescent="0.2">
      <c r="O276" s="67"/>
    </row>
    <row r="277" spans="15:15" x14ac:dyDescent="0.2">
      <c r="O277" s="67"/>
    </row>
    <row r="278" spans="15:15" x14ac:dyDescent="0.2">
      <c r="O278" s="4"/>
    </row>
    <row r="279" spans="15:15" x14ac:dyDescent="0.2">
      <c r="O279" s="67"/>
    </row>
    <row r="280" spans="15:15" x14ac:dyDescent="0.2">
      <c r="O280" s="67"/>
    </row>
    <row r="281" spans="15:15" x14ac:dyDescent="0.2">
      <c r="O281" s="67"/>
    </row>
    <row r="282" spans="15:15" x14ac:dyDescent="0.2">
      <c r="O282" s="67"/>
    </row>
    <row r="283" spans="15:15" x14ac:dyDescent="0.2">
      <c r="O283" s="67"/>
    </row>
    <row r="284" spans="15:15" x14ac:dyDescent="0.2">
      <c r="O284" s="67"/>
    </row>
    <row r="285" spans="15:15" x14ac:dyDescent="0.2">
      <c r="O285" s="4"/>
    </row>
    <row r="286" spans="15:15" x14ac:dyDescent="0.2">
      <c r="O286" s="67"/>
    </row>
    <row r="287" spans="15:15" x14ac:dyDescent="0.2">
      <c r="O287" s="67"/>
    </row>
    <row r="288" spans="15:15" x14ac:dyDescent="0.2">
      <c r="O288" s="4"/>
    </row>
    <row r="289" spans="15:15" x14ac:dyDescent="0.2">
      <c r="O289" s="67"/>
    </row>
    <row r="290" spans="15:15" x14ac:dyDescent="0.2">
      <c r="O290" s="67"/>
    </row>
    <row r="291" spans="15:15" x14ac:dyDescent="0.2">
      <c r="O291" s="4"/>
    </row>
    <row r="292" spans="15:15" x14ac:dyDescent="0.2">
      <c r="O292" s="4"/>
    </row>
    <row r="293" spans="15:15" x14ac:dyDescent="0.2">
      <c r="O293" s="4"/>
    </row>
    <row r="294" spans="15:15" x14ac:dyDescent="0.2">
      <c r="O294" s="4"/>
    </row>
    <row r="295" spans="15:15" x14ac:dyDescent="0.2">
      <c r="O295" s="4"/>
    </row>
    <row r="296" spans="15:15" x14ac:dyDescent="0.2">
      <c r="O296" s="4"/>
    </row>
    <row r="297" spans="15:15" x14ac:dyDescent="0.2">
      <c r="O297" s="4"/>
    </row>
    <row r="298" spans="15:15" x14ac:dyDescent="0.2">
      <c r="O298" s="4"/>
    </row>
    <row r="299" spans="15:15" x14ac:dyDescent="0.2">
      <c r="O299" s="4"/>
    </row>
    <row r="300" spans="15:15" x14ac:dyDescent="0.2">
      <c r="O300" s="4"/>
    </row>
    <row r="301" spans="15:15" x14ac:dyDescent="0.2">
      <c r="O301" s="4"/>
    </row>
    <row r="302" spans="15:15" x14ac:dyDescent="0.2">
      <c r="O302" s="4"/>
    </row>
    <row r="303" spans="15:15" x14ac:dyDescent="0.2">
      <c r="O303" s="67"/>
    </row>
    <row r="304" spans="15:15" x14ac:dyDescent="0.2">
      <c r="O304" s="67"/>
    </row>
    <row r="305" spans="15:15" x14ac:dyDescent="0.2">
      <c r="O305" s="67"/>
    </row>
    <row r="306" spans="15:15" x14ac:dyDescent="0.2">
      <c r="O306" s="67"/>
    </row>
    <row r="307" spans="15:15" x14ac:dyDescent="0.2">
      <c r="O307" s="67"/>
    </row>
    <row r="308" spans="15:15" x14ac:dyDescent="0.2">
      <c r="O308" s="67"/>
    </row>
    <row r="309" spans="15:15" x14ac:dyDescent="0.2">
      <c r="O309" s="67"/>
    </row>
    <row r="310" spans="15:15" x14ac:dyDescent="0.2">
      <c r="O310" s="67"/>
    </row>
    <row r="311" spans="15:15" x14ac:dyDescent="0.2">
      <c r="O311" s="67"/>
    </row>
    <row r="312" spans="15:15" x14ac:dyDescent="0.2">
      <c r="O312" s="4"/>
    </row>
    <row r="313" spans="15:15" x14ac:dyDescent="0.2">
      <c r="O313" s="4"/>
    </row>
    <row r="314" spans="15:15" x14ac:dyDescent="0.2">
      <c r="O314" s="67"/>
    </row>
    <row r="315" spans="15:15" x14ac:dyDescent="0.2">
      <c r="O315" s="4"/>
    </row>
    <row r="316" spans="15:15" x14ac:dyDescent="0.2">
      <c r="O316" s="4"/>
    </row>
    <row r="317" spans="15:15" x14ac:dyDescent="0.2">
      <c r="O317" s="4"/>
    </row>
    <row r="318" spans="15:15" x14ac:dyDescent="0.2">
      <c r="O318" s="67"/>
    </row>
    <row r="319" spans="15:15" x14ac:dyDescent="0.2">
      <c r="O319" s="4"/>
    </row>
    <row r="320" spans="15:15" x14ac:dyDescent="0.2">
      <c r="O320" s="67"/>
    </row>
    <row r="321" spans="15:15" x14ac:dyDescent="0.2">
      <c r="O321" s="67"/>
    </row>
    <row r="322" spans="15:15" x14ac:dyDescent="0.2">
      <c r="O322" s="4"/>
    </row>
    <row r="323" spans="15:15" x14ac:dyDescent="0.2">
      <c r="O323" s="4"/>
    </row>
    <row r="324" spans="15:15" x14ac:dyDescent="0.2">
      <c r="O324" s="4"/>
    </row>
    <row r="325" spans="15:15" x14ac:dyDescent="0.2">
      <c r="O325" s="4"/>
    </row>
    <row r="326" spans="15:15" x14ac:dyDescent="0.2">
      <c r="O326" s="67"/>
    </row>
    <row r="327" spans="15:15" x14ac:dyDescent="0.2">
      <c r="O327" s="4"/>
    </row>
    <row r="328" spans="15:15" x14ac:dyDescent="0.2">
      <c r="O328" s="67"/>
    </row>
    <row r="329" spans="15:15" x14ac:dyDescent="0.2">
      <c r="O329" s="4"/>
    </row>
    <row r="330" spans="15:15" x14ac:dyDescent="0.2">
      <c r="O330" s="4"/>
    </row>
    <row r="331" spans="15:15" x14ac:dyDescent="0.2">
      <c r="O331" s="4"/>
    </row>
    <row r="332" spans="15:15" x14ac:dyDescent="0.2">
      <c r="O332" s="4"/>
    </row>
    <row r="333" spans="15:15" x14ac:dyDescent="0.2">
      <c r="O333" s="4"/>
    </row>
    <row r="334" spans="15:15" x14ac:dyDescent="0.2">
      <c r="O334" s="4"/>
    </row>
    <row r="335" spans="15:15" x14ac:dyDescent="0.2">
      <c r="O335" s="4"/>
    </row>
    <row r="336" spans="15:15" x14ac:dyDescent="0.2">
      <c r="O336" s="4"/>
    </row>
    <row r="337" spans="15:15" x14ac:dyDescent="0.2">
      <c r="O337" s="67"/>
    </row>
    <row r="338" spans="15:15" x14ac:dyDescent="0.2">
      <c r="O338" s="67"/>
    </row>
    <row r="339" spans="15:15" x14ac:dyDescent="0.2">
      <c r="O339" s="4"/>
    </row>
    <row r="340" spans="15:15" x14ac:dyDescent="0.2">
      <c r="O340" s="4"/>
    </row>
    <row r="341" spans="15:15" x14ac:dyDescent="0.2">
      <c r="O341" s="67"/>
    </row>
    <row r="342" spans="15:15" x14ac:dyDescent="0.2">
      <c r="O342" s="4"/>
    </row>
    <row r="343" spans="15:15" x14ac:dyDescent="0.2">
      <c r="O343" s="4"/>
    </row>
    <row r="344" spans="15:15" x14ac:dyDescent="0.2">
      <c r="O344" s="67"/>
    </row>
    <row r="345" spans="15:15" x14ac:dyDescent="0.2">
      <c r="O345" s="67"/>
    </row>
    <row r="346" spans="15:15" x14ac:dyDescent="0.2">
      <c r="O346" s="67"/>
    </row>
    <row r="347" spans="15:15" x14ac:dyDescent="0.2">
      <c r="O347" s="67"/>
    </row>
    <row r="348" spans="15:15" x14ac:dyDescent="0.2">
      <c r="O348" s="4"/>
    </row>
    <row r="349" spans="15:15" x14ac:dyDescent="0.2">
      <c r="O349" s="67"/>
    </row>
    <row r="350" spans="15:15" x14ac:dyDescent="0.2">
      <c r="O350" s="4"/>
    </row>
    <row r="351" spans="15:15" x14ac:dyDescent="0.2">
      <c r="O351" s="4"/>
    </row>
    <row r="352" spans="15:15" x14ac:dyDescent="0.2">
      <c r="O352" s="4"/>
    </row>
    <row r="353" spans="15:15" x14ac:dyDescent="0.2">
      <c r="O353" s="67"/>
    </row>
    <row r="354" spans="15:15" x14ac:dyDescent="0.2">
      <c r="O354" s="4"/>
    </row>
    <row r="355" spans="15:15" x14ac:dyDescent="0.2">
      <c r="O355" s="67"/>
    </row>
    <row r="356" spans="15:15" x14ac:dyDescent="0.2">
      <c r="O356" s="4"/>
    </row>
    <row r="357" spans="15:15" x14ac:dyDescent="0.2">
      <c r="O357" s="4"/>
    </row>
    <row r="358" spans="15:15" x14ac:dyDescent="0.2">
      <c r="O358" s="67"/>
    </row>
    <row r="359" spans="15:15" x14ac:dyDescent="0.2">
      <c r="O359" s="4"/>
    </row>
    <row r="360" spans="15:15" x14ac:dyDescent="0.2">
      <c r="O360" s="4"/>
    </row>
    <row r="361" spans="15:15" x14ac:dyDescent="0.2">
      <c r="O361" s="4"/>
    </row>
    <row r="362" spans="15:15" x14ac:dyDescent="0.2">
      <c r="O362" s="67"/>
    </row>
    <row r="363" spans="15:15" x14ac:dyDescent="0.2">
      <c r="O363" s="4"/>
    </row>
    <row r="364" spans="15:15" x14ac:dyDescent="0.2">
      <c r="O364" s="67"/>
    </row>
    <row r="365" spans="15:15" x14ac:dyDescent="0.2">
      <c r="O365" s="67"/>
    </row>
    <row r="366" spans="15:15" x14ac:dyDescent="0.2">
      <c r="O366" s="67"/>
    </row>
    <row r="367" spans="15:15" x14ac:dyDescent="0.2">
      <c r="O367" s="67"/>
    </row>
    <row r="368" spans="15:15" x14ac:dyDescent="0.2">
      <c r="O368" s="67"/>
    </row>
    <row r="369" spans="15:15" x14ac:dyDescent="0.2">
      <c r="O369" s="67"/>
    </row>
    <row r="370" spans="15:15" x14ac:dyDescent="0.2">
      <c r="O370" s="67"/>
    </row>
    <row r="371" spans="15:15" x14ac:dyDescent="0.2">
      <c r="O371" s="67"/>
    </row>
    <row r="372" spans="15:15" x14ac:dyDescent="0.2">
      <c r="O372" s="67"/>
    </row>
    <row r="373" spans="15:15" x14ac:dyDescent="0.2">
      <c r="O373" s="67"/>
    </row>
    <row r="374" spans="15:15" x14ac:dyDescent="0.2">
      <c r="O374" s="4"/>
    </row>
    <row r="375" spans="15:15" x14ac:dyDescent="0.2">
      <c r="O375" s="4"/>
    </row>
    <row r="376" spans="15:15" x14ac:dyDescent="0.2">
      <c r="O376" s="67"/>
    </row>
    <row r="377" spans="15:15" x14ac:dyDescent="0.2">
      <c r="O377" s="67"/>
    </row>
    <row r="378" spans="15:15" x14ac:dyDescent="0.2">
      <c r="O378" s="4"/>
    </row>
    <row r="379" spans="15:15" x14ac:dyDescent="0.2">
      <c r="O379" s="4"/>
    </row>
    <row r="380" spans="15:15" x14ac:dyDescent="0.2">
      <c r="O380" s="67"/>
    </row>
    <row r="381" spans="15:15" x14ac:dyDescent="0.2">
      <c r="O381" s="4"/>
    </row>
    <row r="382" spans="15:15" x14ac:dyDescent="0.2">
      <c r="O382" s="67"/>
    </row>
    <row r="383" spans="15:15" x14ac:dyDescent="0.2">
      <c r="O383" s="4"/>
    </row>
    <row r="384" spans="15:15" x14ac:dyDescent="0.2">
      <c r="O384" s="4"/>
    </row>
    <row r="385" spans="15:15" x14ac:dyDescent="0.2">
      <c r="O385" s="67"/>
    </row>
    <row r="386" spans="15:15" x14ac:dyDescent="0.2">
      <c r="O386" s="67"/>
    </row>
    <row r="387" spans="15:15" x14ac:dyDescent="0.2">
      <c r="O387" s="4"/>
    </row>
    <row r="388" spans="15:15" x14ac:dyDescent="0.2">
      <c r="O388" s="4"/>
    </row>
    <row r="389" spans="15:15" x14ac:dyDescent="0.2">
      <c r="O389" s="4"/>
    </row>
    <row r="390" spans="15:15" x14ac:dyDescent="0.2">
      <c r="O390" s="4"/>
    </row>
    <row r="391" spans="15:15" x14ac:dyDescent="0.2">
      <c r="O391" s="4"/>
    </row>
    <row r="392" spans="15:15" x14ac:dyDescent="0.2">
      <c r="O392" s="4"/>
    </row>
    <row r="393" spans="15:15" x14ac:dyDescent="0.2">
      <c r="O393" s="4"/>
    </row>
    <row r="394" spans="15:15" x14ac:dyDescent="0.2">
      <c r="O394" s="4"/>
    </row>
    <row r="395" spans="15:15" x14ac:dyDescent="0.2">
      <c r="O395" s="4"/>
    </row>
    <row r="396" spans="15:15" x14ac:dyDescent="0.2">
      <c r="O396" s="4"/>
    </row>
    <row r="397" spans="15:15" x14ac:dyDescent="0.2">
      <c r="O397" s="4"/>
    </row>
    <row r="398" spans="15:15" x14ac:dyDescent="0.2">
      <c r="O398" s="4"/>
    </row>
    <row r="399" spans="15:15" x14ac:dyDescent="0.2">
      <c r="O399" s="67"/>
    </row>
    <row r="400" spans="15:15" x14ac:dyDescent="0.2">
      <c r="O400" s="67"/>
    </row>
    <row r="401" spans="15:15" x14ac:dyDescent="0.2">
      <c r="O401" s="67"/>
    </row>
    <row r="402" spans="15:15" x14ac:dyDescent="0.2">
      <c r="O402" s="67"/>
    </row>
    <row r="403" spans="15:15" x14ac:dyDescent="0.2">
      <c r="O403" s="4"/>
    </row>
    <row r="404" spans="15:15" x14ac:dyDescent="0.2">
      <c r="O404" s="67"/>
    </row>
    <row r="405" spans="15:15" x14ac:dyDescent="0.2">
      <c r="O405" s="4"/>
    </row>
    <row r="406" spans="15:15" x14ac:dyDescent="0.2">
      <c r="O406" s="67"/>
    </row>
    <row r="407" spans="15:15" x14ac:dyDescent="0.2">
      <c r="O407" s="67"/>
    </row>
    <row r="408" spans="15:15" x14ac:dyDescent="0.2">
      <c r="O408" s="67"/>
    </row>
    <row r="409" spans="15:15" x14ac:dyDescent="0.2">
      <c r="O409" s="67"/>
    </row>
    <row r="410" spans="15:15" x14ac:dyDescent="0.2">
      <c r="O410" s="67"/>
    </row>
    <row r="411" spans="15:15" x14ac:dyDescent="0.2">
      <c r="O411" s="67"/>
    </row>
    <row r="412" spans="15:15" x14ac:dyDescent="0.2">
      <c r="O412" s="4"/>
    </row>
    <row r="413" spans="15:15" x14ac:dyDescent="0.2">
      <c r="O413" s="4"/>
    </row>
    <row r="414" spans="15:15" x14ac:dyDescent="0.2">
      <c r="O414" s="4"/>
    </row>
    <row r="415" spans="15:15" x14ac:dyDescent="0.2">
      <c r="O415" s="4"/>
    </row>
    <row r="416" spans="15:15" x14ac:dyDescent="0.2">
      <c r="O416" s="4"/>
    </row>
    <row r="417" spans="15:15" x14ac:dyDescent="0.2">
      <c r="O417" s="4"/>
    </row>
    <row r="418" spans="15:15" x14ac:dyDescent="0.2">
      <c r="O418" s="67"/>
    </row>
    <row r="419" spans="15:15" x14ac:dyDescent="0.2">
      <c r="O419" s="67"/>
    </row>
    <row r="420" spans="15:15" x14ac:dyDescent="0.2">
      <c r="O420" s="67"/>
    </row>
    <row r="421" spans="15:15" x14ac:dyDescent="0.2">
      <c r="O421" s="67"/>
    </row>
    <row r="422" spans="15:15" x14ac:dyDescent="0.2">
      <c r="O422" s="4"/>
    </row>
    <row r="423" spans="15:15" x14ac:dyDescent="0.2">
      <c r="O423" s="4"/>
    </row>
    <row r="424" spans="15:15" x14ac:dyDescent="0.2">
      <c r="O424" s="4"/>
    </row>
    <row r="425" spans="15:15" x14ac:dyDescent="0.2">
      <c r="O425" s="4"/>
    </row>
    <row r="426" spans="15:15" x14ac:dyDescent="0.2">
      <c r="O426" s="4"/>
    </row>
    <row r="427" spans="15:15" x14ac:dyDescent="0.2">
      <c r="O427" s="67"/>
    </row>
    <row r="428" spans="15:15" x14ac:dyDescent="0.2">
      <c r="O428" s="67"/>
    </row>
    <row r="429" spans="15:15" x14ac:dyDescent="0.2">
      <c r="O429" s="67"/>
    </row>
    <row r="430" spans="15:15" x14ac:dyDescent="0.2">
      <c r="O430" s="67"/>
    </row>
    <row r="431" spans="15:15" x14ac:dyDescent="0.2">
      <c r="O431" s="67"/>
    </row>
    <row r="432" spans="15:15" x14ac:dyDescent="0.2">
      <c r="O432" s="67"/>
    </row>
    <row r="433" spans="15:15" x14ac:dyDescent="0.2">
      <c r="O433" s="4"/>
    </row>
    <row r="434" spans="15:15" x14ac:dyDescent="0.2">
      <c r="O434" s="67"/>
    </row>
    <row r="435" spans="15:15" x14ac:dyDescent="0.2">
      <c r="O435" s="4"/>
    </row>
    <row r="436" spans="15:15" x14ac:dyDescent="0.2">
      <c r="O436" s="67"/>
    </row>
    <row r="437" spans="15:15" x14ac:dyDescent="0.2">
      <c r="O437" s="67"/>
    </row>
    <row r="438" spans="15:15" x14ac:dyDescent="0.2">
      <c r="O438" s="67"/>
    </row>
    <row r="439" spans="15:15" x14ac:dyDescent="0.2">
      <c r="O439" s="67"/>
    </row>
    <row r="440" spans="15:15" x14ac:dyDescent="0.2">
      <c r="O440" s="67"/>
    </row>
    <row r="441" spans="15:15" x14ac:dyDescent="0.2">
      <c r="O441" s="67"/>
    </row>
    <row r="442" spans="15:15" x14ac:dyDescent="0.2">
      <c r="O442" s="4"/>
    </row>
    <row r="443" spans="15:15" x14ac:dyDescent="0.2">
      <c r="O443" s="4"/>
    </row>
    <row r="444" spans="15:15" x14ac:dyDescent="0.2">
      <c r="O444" s="67"/>
    </row>
    <row r="445" spans="15:15" x14ac:dyDescent="0.2">
      <c r="O445" s="67"/>
    </row>
    <row r="446" spans="15:15" x14ac:dyDescent="0.2">
      <c r="O446" s="67"/>
    </row>
    <row r="447" spans="15:15" x14ac:dyDescent="0.2">
      <c r="O447" s="67"/>
    </row>
    <row r="448" spans="15:15" x14ac:dyDescent="0.2">
      <c r="O448" s="67"/>
    </row>
    <row r="449" spans="15:15" x14ac:dyDescent="0.2">
      <c r="O449" s="67"/>
    </row>
    <row r="450" spans="15:15" x14ac:dyDescent="0.2">
      <c r="O450" s="4"/>
    </row>
    <row r="451" spans="15:15" x14ac:dyDescent="0.2">
      <c r="O451" s="4"/>
    </row>
    <row r="452" spans="15:15" x14ac:dyDescent="0.2">
      <c r="O452" s="67"/>
    </row>
    <row r="453" spans="15:15" x14ac:dyDescent="0.2">
      <c r="O453" s="67"/>
    </row>
    <row r="454" spans="15:15" x14ac:dyDescent="0.2">
      <c r="O454" s="67"/>
    </row>
    <row r="455" spans="15:15" x14ac:dyDescent="0.2">
      <c r="O455" s="67"/>
    </row>
    <row r="456" spans="15:15" x14ac:dyDescent="0.2">
      <c r="O456" s="4"/>
    </row>
    <row r="457" spans="15:15" x14ac:dyDescent="0.2">
      <c r="O457" s="4"/>
    </row>
    <row r="458" spans="15:15" x14ac:dyDescent="0.2">
      <c r="O458" s="67"/>
    </row>
    <row r="459" spans="15:15" x14ac:dyDescent="0.2">
      <c r="O459" s="4"/>
    </row>
    <row r="460" spans="15:15" x14ac:dyDescent="0.2">
      <c r="O460" s="4"/>
    </row>
    <row r="461" spans="15:15" x14ac:dyDescent="0.2">
      <c r="O461" s="4"/>
    </row>
    <row r="462" spans="15:15" x14ac:dyDescent="0.2">
      <c r="O462" s="67"/>
    </row>
    <row r="463" spans="15:15" x14ac:dyDescent="0.2">
      <c r="O463" s="67"/>
    </row>
    <row r="464" spans="15:15" x14ac:dyDescent="0.2">
      <c r="O464" s="4"/>
    </row>
    <row r="465" spans="15:15" x14ac:dyDescent="0.2">
      <c r="O465" s="4"/>
    </row>
    <row r="466" spans="15:15" x14ac:dyDescent="0.2">
      <c r="O466" s="4"/>
    </row>
    <row r="467" spans="15:15" x14ac:dyDescent="0.2">
      <c r="O467" s="4"/>
    </row>
    <row r="468" spans="15:15" x14ac:dyDescent="0.2">
      <c r="O468" s="4"/>
    </row>
    <row r="469" spans="15:15" x14ac:dyDescent="0.2">
      <c r="O469" s="4"/>
    </row>
    <row r="470" spans="15:15" x14ac:dyDescent="0.2">
      <c r="O470" s="4"/>
    </row>
    <row r="471" spans="15:15" x14ac:dyDescent="0.2">
      <c r="O471" s="4"/>
    </row>
    <row r="472" spans="15:15" x14ac:dyDescent="0.2">
      <c r="O472" s="4"/>
    </row>
    <row r="473" spans="15:15" x14ac:dyDescent="0.2">
      <c r="O473" s="4"/>
    </row>
    <row r="474" spans="15:15" x14ac:dyDescent="0.2">
      <c r="O474" s="4"/>
    </row>
    <row r="475" spans="15:15" x14ac:dyDescent="0.2">
      <c r="O475" s="4"/>
    </row>
    <row r="476" spans="15:15" x14ac:dyDescent="0.2">
      <c r="O476" s="4"/>
    </row>
    <row r="477" spans="15:15" x14ac:dyDescent="0.2">
      <c r="O477" s="4"/>
    </row>
    <row r="478" spans="15:15" x14ac:dyDescent="0.2">
      <c r="O478" s="4"/>
    </row>
    <row r="479" spans="15:15" x14ac:dyDescent="0.2">
      <c r="O479" s="4"/>
    </row>
    <row r="480" spans="15:15" x14ac:dyDescent="0.2">
      <c r="O480" s="4"/>
    </row>
    <row r="481" spans="15:15" x14ac:dyDescent="0.2">
      <c r="O481" s="4"/>
    </row>
    <row r="482" spans="15:15" x14ac:dyDescent="0.2">
      <c r="O482" s="4"/>
    </row>
    <row r="483" spans="15:15" x14ac:dyDescent="0.2">
      <c r="O483" s="4"/>
    </row>
    <row r="484" spans="15:15" x14ac:dyDescent="0.2">
      <c r="O484" s="4"/>
    </row>
    <row r="485" spans="15:15" x14ac:dyDescent="0.2">
      <c r="O485" s="4"/>
    </row>
    <row r="486" spans="15:15" x14ac:dyDescent="0.2">
      <c r="O486" s="4"/>
    </row>
    <row r="487" spans="15:15" x14ac:dyDescent="0.2">
      <c r="O487" s="4"/>
    </row>
    <row r="488" spans="15:15" x14ac:dyDescent="0.2">
      <c r="O488" s="4"/>
    </row>
    <row r="489" spans="15:15" x14ac:dyDescent="0.2">
      <c r="O489" s="4"/>
    </row>
    <row r="490" spans="15:15" x14ac:dyDescent="0.2">
      <c r="O490" s="4"/>
    </row>
    <row r="491" spans="15:15" x14ac:dyDescent="0.2">
      <c r="O491" s="4"/>
    </row>
    <row r="492" spans="15:15" x14ac:dyDescent="0.2">
      <c r="O492" s="4"/>
    </row>
    <row r="493" spans="15:15" x14ac:dyDescent="0.2">
      <c r="O493" s="4"/>
    </row>
    <row r="494" spans="15:15" x14ac:dyDescent="0.2">
      <c r="O494" s="4"/>
    </row>
    <row r="495" spans="15:15" x14ac:dyDescent="0.2">
      <c r="O495" s="4"/>
    </row>
    <row r="496" spans="15:15" x14ac:dyDescent="0.2">
      <c r="O496" s="4"/>
    </row>
    <row r="497" spans="15:15" x14ac:dyDescent="0.2">
      <c r="O497" s="67"/>
    </row>
    <row r="498" spans="15:15" x14ac:dyDescent="0.2">
      <c r="O498" s="67"/>
    </row>
    <row r="499" spans="15:15" x14ac:dyDescent="0.2">
      <c r="O499" s="67"/>
    </row>
    <row r="500" spans="15:15" x14ac:dyDescent="0.2">
      <c r="O500" s="4"/>
    </row>
    <row r="501" spans="15:15" x14ac:dyDescent="0.2">
      <c r="O501" s="4"/>
    </row>
    <row r="502" spans="15:15" x14ac:dyDescent="0.2">
      <c r="O502" s="4"/>
    </row>
    <row r="503" spans="15:15" x14ac:dyDescent="0.2">
      <c r="O503" s="4"/>
    </row>
    <row r="504" spans="15:15" x14ac:dyDescent="0.2">
      <c r="O504" s="4"/>
    </row>
    <row r="505" spans="15:15" x14ac:dyDescent="0.2">
      <c r="O505" s="67"/>
    </row>
    <row r="506" spans="15:15" x14ac:dyDescent="0.2">
      <c r="O506" s="67"/>
    </row>
    <row r="507" spans="15:15" x14ac:dyDescent="0.2">
      <c r="O507" s="4"/>
    </row>
    <row r="508" spans="15:15" x14ac:dyDescent="0.2">
      <c r="O508" s="4"/>
    </row>
    <row r="509" spans="15:15" x14ac:dyDescent="0.2">
      <c r="O509" s="67"/>
    </row>
    <row r="510" spans="15:15" x14ac:dyDescent="0.2">
      <c r="O510" s="67"/>
    </row>
    <row r="511" spans="15:15" x14ac:dyDescent="0.2">
      <c r="O511" s="67"/>
    </row>
    <row r="512" spans="15:15" x14ac:dyDescent="0.2">
      <c r="O512" s="4"/>
    </row>
    <row r="513" spans="15:15" x14ac:dyDescent="0.2">
      <c r="O513" s="4"/>
    </row>
    <row r="514" spans="15:15" x14ac:dyDescent="0.2">
      <c r="O514" s="4"/>
    </row>
    <row r="515" spans="15:15" x14ac:dyDescent="0.2">
      <c r="O515" s="4"/>
    </row>
    <row r="516" spans="15:15" x14ac:dyDescent="0.2">
      <c r="O516" s="4"/>
    </row>
    <row r="517" spans="15:15" x14ac:dyDescent="0.2">
      <c r="O517" s="4"/>
    </row>
    <row r="518" spans="15:15" x14ac:dyDescent="0.2">
      <c r="O518" s="67"/>
    </row>
    <row r="519" spans="15:15" x14ac:dyDescent="0.2">
      <c r="O519" s="4"/>
    </row>
    <row r="520" spans="15:15" x14ac:dyDescent="0.2">
      <c r="O520" s="4"/>
    </row>
    <row r="521" spans="15:15" x14ac:dyDescent="0.2">
      <c r="O521" s="4"/>
    </row>
    <row r="522" spans="15:15" x14ac:dyDescent="0.2">
      <c r="O522" s="67"/>
    </row>
    <row r="523" spans="15:15" x14ac:dyDescent="0.2">
      <c r="O523" s="67"/>
    </row>
    <row r="524" spans="15:15" x14ac:dyDescent="0.2">
      <c r="O524" s="4"/>
    </row>
    <row r="525" spans="15:15" x14ac:dyDescent="0.2">
      <c r="O525" s="67"/>
    </row>
    <row r="526" spans="15:15" x14ac:dyDescent="0.2">
      <c r="O526" s="67"/>
    </row>
    <row r="527" spans="15:15" x14ac:dyDescent="0.2">
      <c r="O527" s="67"/>
    </row>
    <row r="528" spans="15:15" x14ac:dyDescent="0.2">
      <c r="O528" s="67"/>
    </row>
    <row r="529" spans="15:15" x14ac:dyDescent="0.2">
      <c r="O529" s="4"/>
    </row>
    <row r="530" spans="15:15" x14ac:dyDescent="0.2">
      <c r="O530" s="67"/>
    </row>
    <row r="531" spans="15:15" x14ac:dyDescent="0.2">
      <c r="O531" s="67"/>
    </row>
    <row r="532" spans="15:15" x14ac:dyDescent="0.2">
      <c r="O532" s="67"/>
    </row>
    <row r="533" spans="15:15" x14ac:dyDescent="0.2">
      <c r="O533" s="4"/>
    </row>
    <row r="534" spans="15:15" x14ac:dyDescent="0.2">
      <c r="O534" s="67"/>
    </row>
    <row r="535" spans="15:15" x14ac:dyDescent="0.2">
      <c r="O535" s="67"/>
    </row>
    <row r="536" spans="15:15" x14ac:dyDescent="0.2">
      <c r="O536" s="67"/>
    </row>
    <row r="537" spans="15:15" x14ac:dyDescent="0.2">
      <c r="O537" s="67"/>
    </row>
    <row r="538" spans="15:15" x14ac:dyDescent="0.2">
      <c r="O538" s="67"/>
    </row>
    <row r="539" spans="15:15" x14ac:dyDescent="0.2">
      <c r="O539" s="67"/>
    </row>
    <row r="540" spans="15:15" x14ac:dyDescent="0.2">
      <c r="O540" s="67"/>
    </row>
    <row r="541" spans="15:15" x14ac:dyDescent="0.2">
      <c r="O541" s="67"/>
    </row>
    <row r="542" spans="15:15" x14ac:dyDescent="0.2">
      <c r="O542" s="67"/>
    </row>
    <row r="543" spans="15:15" x14ac:dyDescent="0.2">
      <c r="O543" s="67"/>
    </row>
    <row r="544" spans="15:15" x14ac:dyDescent="0.2">
      <c r="O544" s="4"/>
    </row>
    <row r="545" spans="15:15" x14ac:dyDescent="0.2">
      <c r="O545" s="67"/>
    </row>
    <row r="546" spans="15:15" x14ac:dyDescent="0.2">
      <c r="O546" s="67"/>
    </row>
    <row r="547" spans="15:15" x14ac:dyDescent="0.2">
      <c r="O547" s="4"/>
    </row>
    <row r="548" spans="15:15" x14ac:dyDescent="0.2">
      <c r="O548" s="4"/>
    </row>
    <row r="549" spans="15:15" x14ac:dyDescent="0.2">
      <c r="O549" s="4"/>
    </row>
    <row r="550" spans="15:15" x14ac:dyDescent="0.2">
      <c r="O550" s="67"/>
    </row>
    <row r="551" spans="15:15" x14ac:dyDescent="0.2">
      <c r="O551" s="67"/>
    </row>
    <row r="552" spans="15:15" x14ac:dyDescent="0.2">
      <c r="O552" s="4"/>
    </row>
    <row r="553" spans="15:15" x14ac:dyDescent="0.2">
      <c r="O553" s="4"/>
    </row>
    <row r="554" spans="15:15" x14ac:dyDescent="0.2">
      <c r="O554" s="4"/>
    </row>
    <row r="555" spans="15:15" x14ac:dyDescent="0.2">
      <c r="O555" s="4"/>
    </row>
    <row r="556" spans="15:15" x14ac:dyDescent="0.2">
      <c r="O556" s="4"/>
    </row>
    <row r="557" spans="15:15" x14ac:dyDescent="0.2">
      <c r="O557" s="4"/>
    </row>
    <row r="558" spans="15:15" x14ac:dyDescent="0.2">
      <c r="O558" s="4"/>
    </row>
    <row r="559" spans="15:15" x14ac:dyDescent="0.2">
      <c r="O559" s="4"/>
    </row>
    <row r="560" spans="15:15" x14ac:dyDescent="0.2">
      <c r="O560" s="4"/>
    </row>
    <row r="561" spans="15:15" x14ac:dyDescent="0.2">
      <c r="O561" s="4"/>
    </row>
    <row r="562" spans="15:15" x14ac:dyDescent="0.2">
      <c r="O562" s="4"/>
    </row>
    <row r="563" spans="15:15" x14ac:dyDescent="0.2">
      <c r="O563" s="4"/>
    </row>
    <row r="564" spans="15:15" x14ac:dyDescent="0.2">
      <c r="O564" s="4"/>
    </row>
    <row r="565" spans="15:15" x14ac:dyDescent="0.2">
      <c r="O565" s="4"/>
    </row>
    <row r="566" spans="15:15" x14ac:dyDescent="0.2">
      <c r="O566" s="4"/>
    </row>
    <row r="567" spans="15:15" x14ac:dyDescent="0.2">
      <c r="O567" s="4"/>
    </row>
    <row r="568" spans="15:15" x14ac:dyDescent="0.2">
      <c r="O568" s="4"/>
    </row>
    <row r="569" spans="15:15" x14ac:dyDescent="0.2">
      <c r="O569" s="4"/>
    </row>
    <row r="570" spans="15:15" x14ac:dyDescent="0.2">
      <c r="O570" s="4"/>
    </row>
    <row r="571" spans="15:15" x14ac:dyDescent="0.2">
      <c r="O571" s="4"/>
    </row>
    <row r="572" spans="15:15" x14ac:dyDescent="0.2">
      <c r="O572" s="4"/>
    </row>
    <row r="573" spans="15:15" x14ac:dyDescent="0.2">
      <c r="O573" s="4"/>
    </row>
    <row r="574" spans="15:15" x14ac:dyDescent="0.2">
      <c r="O574" s="4"/>
    </row>
    <row r="575" spans="15:15" x14ac:dyDescent="0.2">
      <c r="O575" s="4"/>
    </row>
    <row r="576" spans="15:15" x14ac:dyDescent="0.2">
      <c r="O576" s="4"/>
    </row>
    <row r="577" spans="15:15" x14ac:dyDescent="0.2">
      <c r="O577" s="4"/>
    </row>
    <row r="578" spans="15:15" x14ac:dyDescent="0.2">
      <c r="O578" s="4"/>
    </row>
    <row r="579" spans="15:15" x14ac:dyDescent="0.2">
      <c r="O579" s="4"/>
    </row>
    <row r="580" spans="15:15" x14ac:dyDescent="0.2">
      <c r="O580" s="4"/>
    </row>
    <row r="581" spans="15:15" x14ac:dyDescent="0.2">
      <c r="O581" s="4"/>
    </row>
    <row r="582" spans="15:15" x14ac:dyDescent="0.2">
      <c r="O582" s="67"/>
    </row>
    <row r="583" spans="15:15" x14ac:dyDescent="0.2">
      <c r="O583" s="4"/>
    </row>
    <row r="584" spans="15:15" x14ac:dyDescent="0.2">
      <c r="O584" s="4"/>
    </row>
    <row r="585" spans="15:15" x14ac:dyDescent="0.2">
      <c r="O585" s="4"/>
    </row>
    <row r="586" spans="15:15" x14ac:dyDescent="0.2">
      <c r="O586" s="4"/>
    </row>
    <row r="587" spans="15:15" x14ac:dyDescent="0.2">
      <c r="O587" s="4"/>
    </row>
    <row r="588" spans="15:15" x14ac:dyDescent="0.2">
      <c r="O588" s="4"/>
    </row>
    <row r="589" spans="15:15" x14ac:dyDescent="0.2">
      <c r="O589" s="4"/>
    </row>
    <row r="590" spans="15:15" x14ac:dyDescent="0.2">
      <c r="O590" s="4"/>
    </row>
    <row r="591" spans="15:15" x14ac:dyDescent="0.2">
      <c r="O591" s="67"/>
    </row>
    <row r="592" spans="15:15" x14ac:dyDescent="0.2">
      <c r="O592" s="67"/>
    </row>
    <row r="593" spans="15:15" x14ac:dyDescent="0.2">
      <c r="O593" s="67"/>
    </row>
    <row r="594" spans="15:15" x14ac:dyDescent="0.2">
      <c r="O594" s="67"/>
    </row>
    <row r="595" spans="15:15" x14ac:dyDescent="0.2">
      <c r="O595" s="67"/>
    </row>
    <row r="596" spans="15:15" x14ac:dyDescent="0.2">
      <c r="O596" s="4"/>
    </row>
    <row r="597" spans="15:15" x14ac:dyDescent="0.2">
      <c r="O597" s="67"/>
    </row>
    <row r="598" spans="15:15" x14ac:dyDescent="0.2">
      <c r="O598" s="67"/>
    </row>
    <row r="599" spans="15:15" x14ac:dyDescent="0.2">
      <c r="O599" s="4"/>
    </row>
    <row r="600" spans="15:15" x14ac:dyDescent="0.2">
      <c r="O600" s="4"/>
    </row>
    <row r="601" spans="15:15" x14ac:dyDescent="0.2">
      <c r="O601" s="4"/>
    </row>
    <row r="602" spans="15:15" x14ac:dyDescent="0.2">
      <c r="O602" s="67"/>
    </row>
    <row r="603" spans="15:15" x14ac:dyDescent="0.2">
      <c r="O603" s="67"/>
    </row>
    <row r="604" spans="15:15" x14ac:dyDescent="0.2">
      <c r="O604" s="67"/>
    </row>
    <row r="605" spans="15:15" x14ac:dyDescent="0.2">
      <c r="O605" s="67"/>
    </row>
    <row r="606" spans="15:15" x14ac:dyDescent="0.2">
      <c r="O606" s="67"/>
    </row>
    <row r="607" spans="15:15" x14ac:dyDescent="0.2">
      <c r="O607" s="67"/>
    </row>
    <row r="608" spans="15:15" x14ac:dyDescent="0.2">
      <c r="O608" s="67"/>
    </row>
    <row r="609" spans="15:15" x14ac:dyDescent="0.2">
      <c r="O609" s="67"/>
    </row>
    <row r="610" spans="15:15" x14ac:dyDescent="0.2">
      <c r="O610" s="67"/>
    </row>
    <row r="611" spans="15:15" x14ac:dyDescent="0.2">
      <c r="O611" s="67"/>
    </row>
    <row r="612" spans="15:15" x14ac:dyDescent="0.2">
      <c r="O612" s="4"/>
    </row>
    <row r="613" spans="15:15" x14ac:dyDescent="0.2">
      <c r="O613" s="67"/>
    </row>
    <row r="614" spans="15:15" x14ac:dyDescent="0.2">
      <c r="O614" s="67"/>
    </row>
    <row r="615" spans="15:15" x14ac:dyDescent="0.2">
      <c r="O615" s="4"/>
    </row>
    <row r="616" spans="15:15" x14ac:dyDescent="0.2">
      <c r="O616" s="67"/>
    </row>
    <row r="617" spans="15:15" x14ac:dyDescent="0.2">
      <c r="O617" s="4"/>
    </row>
    <row r="618" spans="15:15" x14ac:dyDescent="0.2">
      <c r="O618" s="4"/>
    </row>
    <row r="619" spans="15:15" x14ac:dyDescent="0.2">
      <c r="O619" s="4"/>
    </row>
    <row r="620" spans="15:15" x14ac:dyDescent="0.2">
      <c r="O620" s="4"/>
    </row>
    <row r="621" spans="15:15" x14ac:dyDescent="0.2">
      <c r="O621" s="4"/>
    </row>
    <row r="622" spans="15:15" x14ac:dyDescent="0.2">
      <c r="O622" s="4"/>
    </row>
    <row r="623" spans="15:15" x14ac:dyDescent="0.2">
      <c r="O623" s="4"/>
    </row>
    <row r="624" spans="15:15" x14ac:dyDescent="0.2">
      <c r="O624" s="4"/>
    </row>
    <row r="625" spans="15:15" x14ac:dyDescent="0.2">
      <c r="O625" s="4"/>
    </row>
    <row r="626" spans="15:15" x14ac:dyDescent="0.2">
      <c r="O626" s="4"/>
    </row>
    <row r="627" spans="15:15" x14ac:dyDescent="0.2">
      <c r="O627" s="4"/>
    </row>
    <row r="628" spans="15:15" x14ac:dyDescent="0.2">
      <c r="O628" s="4"/>
    </row>
    <row r="629" spans="15:15" x14ac:dyDescent="0.2">
      <c r="O629" s="67"/>
    </row>
    <row r="630" spans="15:15" x14ac:dyDescent="0.2">
      <c r="O630" s="67"/>
    </row>
    <row r="631" spans="15:15" x14ac:dyDescent="0.2">
      <c r="O631" s="67"/>
    </row>
    <row r="632" spans="15:15" x14ac:dyDescent="0.2">
      <c r="O632" s="67"/>
    </row>
    <row r="633" spans="15:15" x14ac:dyDescent="0.2">
      <c r="O633" s="67"/>
    </row>
    <row r="634" spans="15:15" x14ac:dyDescent="0.2">
      <c r="O634" s="67"/>
    </row>
    <row r="635" spans="15:15" x14ac:dyDescent="0.2">
      <c r="O635" s="4"/>
    </row>
    <row r="636" spans="15:15" x14ac:dyDescent="0.2">
      <c r="O636" s="67"/>
    </row>
    <row r="637" spans="15:15" x14ac:dyDescent="0.2">
      <c r="O637" s="67"/>
    </row>
    <row r="638" spans="15:15" x14ac:dyDescent="0.2">
      <c r="O638" s="67"/>
    </row>
    <row r="639" spans="15:15" x14ac:dyDescent="0.2">
      <c r="O639" s="67"/>
    </row>
    <row r="640" spans="15:15" x14ac:dyDescent="0.2">
      <c r="O640" s="67"/>
    </row>
    <row r="641" spans="15:15" x14ac:dyDescent="0.2">
      <c r="O641" s="67"/>
    </row>
    <row r="642" spans="15:15" x14ac:dyDescent="0.2">
      <c r="O642" s="67"/>
    </row>
    <row r="643" spans="15:15" x14ac:dyDescent="0.2">
      <c r="O643" s="67"/>
    </row>
    <row r="644" spans="15:15" x14ac:dyDescent="0.2">
      <c r="O644" s="4"/>
    </row>
    <row r="645" spans="15:15" x14ac:dyDescent="0.2">
      <c r="O645" s="67"/>
    </row>
    <row r="646" spans="15:15" x14ac:dyDescent="0.2">
      <c r="O646" s="67"/>
    </row>
    <row r="647" spans="15:15" x14ac:dyDescent="0.2">
      <c r="O647" s="67"/>
    </row>
    <row r="648" spans="15:15" x14ac:dyDescent="0.2">
      <c r="O648" s="67"/>
    </row>
    <row r="649" spans="15:15" x14ac:dyDescent="0.2">
      <c r="O649" s="67"/>
    </row>
    <row r="650" spans="15:15" x14ac:dyDescent="0.2">
      <c r="O650" s="67"/>
    </row>
    <row r="651" spans="15:15" x14ac:dyDescent="0.2">
      <c r="O651" s="4"/>
    </row>
    <row r="652" spans="15:15" x14ac:dyDescent="0.2">
      <c r="O652" s="4"/>
    </row>
    <row r="653" spans="15:15" x14ac:dyDescent="0.2">
      <c r="O653" s="67"/>
    </row>
    <row r="654" spans="15:15" x14ac:dyDescent="0.2">
      <c r="O654" s="67"/>
    </row>
    <row r="655" spans="15:15" x14ac:dyDescent="0.2">
      <c r="O655" s="67"/>
    </row>
    <row r="656" spans="15:15" x14ac:dyDescent="0.2">
      <c r="O656" s="67"/>
    </row>
    <row r="657" spans="15:15" x14ac:dyDescent="0.2">
      <c r="O657" s="4"/>
    </row>
    <row r="658" spans="15:15" x14ac:dyDescent="0.2">
      <c r="O658" s="67"/>
    </row>
    <row r="659" spans="15:15" x14ac:dyDescent="0.2">
      <c r="O659" s="67"/>
    </row>
    <row r="660" spans="15:15" x14ac:dyDescent="0.2">
      <c r="O660" s="4"/>
    </row>
    <row r="661" spans="15:15" x14ac:dyDescent="0.2">
      <c r="O661" s="4"/>
    </row>
    <row r="662" spans="15:15" x14ac:dyDescent="0.2">
      <c r="O662" s="4"/>
    </row>
    <row r="663" spans="15:15" x14ac:dyDescent="0.2">
      <c r="O663" s="4"/>
    </row>
    <row r="664" spans="15:15" x14ac:dyDescent="0.2">
      <c r="O664" s="4"/>
    </row>
    <row r="665" spans="15:15" x14ac:dyDescent="0.2">
      <c r="O665" s="4"/>
    </row>
    <row r="666" spans="15:15" x14ac:dyDescent="0.2">
      <c r="O666" s="4"/>
    </row>
    <row r="667" spans="15:15" x14ac:dyDescent="0.2">
      <c r="O667" s="4"/>
    </row>
    <row r="668" spans="15:15" x14ac:dyDescent="0.2">
      <c r="O668" s="4"/>
    </row>
    <row r="669" spans="15:15" x14ac:dyDescent="0.2">
      <c r="O669" s="4"/>
    </row>
    <row r="670" spans="15:15" x14ac:dyDescent="0.2">
      <c r="O670" s="4"/>
    </row>
    <row r="671" spans="15:15" x14ac:dyDescent="0.2">
      <c r="O671" s="4"/>
    </row>
    <row r="672" spans="15:15" x14ac:dyDescent="0.2">
      <c r="O672" s="4"/>
    </row>
    <row r="673" spans="15:15" x14ac:dyDescent="0.2">
      <c r="O673" s="67"/>
    </row>
    <row r="674" spans="15:15" x14ac:dyDescent="0.2">
      <c r="O674" s="67"/>
    </row>
    <row r="675" spans="15:15" x14ac:dyDescent="0.2">
      <c r="O675" s="4"/>
    </row>
    <row r="676" spans="15:15" x14ac:dyDescent="0.2">
      <c r="O676" s="67"/>
    </row>
    <row r="677" spans="15:15" x14ac:dyDescent="0.2">
      <c r="O677" s="67"/>
    </row>
    <row r="678" spans="15:15" x14ac:dyDescent="0.2">
      <c r="O678" s="67"/>
    </row>
    <row r="679" spans="15:15" x14ac:dyDescent="0.2">
      <c r="O679" s="4"/>
    </row>
    <row r="680" spans="15:15" x14ac:dyDescent="0.2">
      <c r="O680" s="67"/>
    </row>
    <row r="681" spans="15:15" x14ac:dyDescent="0.2">
      <c r="O681" s="4"/>
    </row>
    <row r="682" spans="15:15" x14ac:dyDescent="0.2">
      <c r="O682" s="4"/>
    </row>
    <row r="683" spans="15:15" x14ac:dyDescent="0.2">
      <c r="O683" s="4"/>
    </row>
    <row r="684" spans="15:15" x14ac:dyDescent="0.2">
      <c r="O684" s="4"/>
    </row>
    <row r="685" spans="15:15" x14ac:dyDescent="0.2">
      <c r="O685" s="67"/>
    </row>
    <row r="686" spans="15:15" x14ac:dyDescent="0.2">
      <c r="O686" s="67"/>
    </row>
    <row r="687" spans="15:15" x14ac:dyDescent="0.2">
      <c r="O687" s="67"/>
    </row>
    <row r="688" spans="15:15" x14ac:dyDescent="0.2">
      <c r="O688" s="67"/>
    </row>
    <row r="689" spans="15:15" x14ac:dyDescent="0.2">
      <c r="O689" s="67"/>
    </row>
    <row r="690" spans="15:15" x14ac:dyDescent="0.2">
      <c r="O690" s="67"/>
    </row>
    <row r="691" spans="15:15" x14ac:dyDescent="0.2">
      <c r="O691" s="67"/>
    </row>
    <row r="692" spans="15:15" x14ac:dyDescent="0.2">
      <c r="O692" s="67"/>
    </row>
    <row r="693" spans="15:15" x14ac:dyDescent="0.2">
      <c r="O693" s="67"/>
    </row>
    <row r="694" spans="15:15" x14ac:dyDescent="0.2">
      <c r="O694" s="67"/>
    </row>
    <row r="695" spans="15:15" x14ac:dyDescent="0.2">
      <c r="O695" s="67"/>
    </row>
    <row r="696" spans="15:15" x14ac:dyDescent="0.2">
      <c r="O696" s="67"/>
    </row>
    <row r="697" spans="15:15" x14ac:dyDescent="0.2">
      <c r="O697" s="67"/>
    </row>
    <row r="698" spans="15:15" x14ac:dyDescent="0.2">
      <c r="O698" s="67"/>
    </row>
    <row r="699" spans="15:15" x14ac:dyDescent="0.2">
      <c r="O699" s="67"/>
    </row>
    <row r="700" spans="15:15" x14ac:dyDescent="0.2">
      <c r="O700" s="67"/>
    </row>
    <row r="701" spans="15:15" x14ac:dyDescent="0.2">
      <c r="O701" s="67"/>
    </row>
    <row r="702" spans="15:15" x14ac:dyDescent="0.2">
      <c r="O702" s="4"/>
    </row>
    <row r="703" spans="15:15" x14ac:dyDescent="0.2">
      <c r="O703" s="4"/>
    </row>
    <row r="704" spans="15:15" x14ac:dyDescent="0.2">
      <c r="O704" s="67"/>
    </row>
    <row r="705" spans="15:15" x14ac:dyDescent="0.2">
      <c r="O705" s="67"/>
    </row>
    <row r="706" spans="15:15" x14ac:dyDescent="0.2">
      <c r="O706" s="67"/>
    </row>
    <row r="707" spans="15:15" x14ac:dyDescent="0.2">
      <c r="O707" s="67"/>
    </row>
    <row r="708" spans="15:15" x14ac:dyDescent="0.2">
      <c r="O708" s="67"/>
    </row>
    <row r="709" spans="15:15" x14ac:dyDescent="0.2">
      <c r="O709" s="67"/>
    </row>
    <row r="710" spans="15:15" x14ac:dyDescent="0.2">
      <c r="O710" s="4"/>
    </row>
    <row r="711" spans="15:15" x14ac:dyDescent="0.2">
      <c r="O711" s="4"/>
    </row>
    <row r="712" spans="15:15" x14ac:dyDescent="0.2">
      <c r="O712" s="67"/>
    </row>
    <row r="713" spans="15:15" x14ac:dyDescent="0.2">
      <c r="O713" s="67"/>
    </row>
    <row r="714" spans="15:15" x14ac:dyDescent="0.2">
      <c r="O714" s="67"/>
    </row>
    <row r="715" spans="15:15" x14ac:dyDescent="0.2">
      <c r="O715" s="67"/>
    </row>
    <row r="716" spans="15:15" x14ac:dyDescent="0.2">
      <c r="O716" s="4"/>
    </row>
    <row r="717" spans="15:15" x14ac:dyDescent="0.2">
      <c r="O717" s="4"/>
    </row>
    <row r="718" spans="15:15" x14ac:dyDescent="0.2">
      <c r="O718" s="4"/>
    </row>
    <row r="719" spans="15:15" x14ac:dyDescent="0.2">
      <c r="O719" s="4"/>
    </row>
    <row r="720" spans="15:15" x14ac:dyDescent="0.2">
      <c r="O720" s="4"/>
    </row>
    <row r="721" spans="15:15" x14ac:dyDescent="0.2">
      <c r="O721" s="67"/>
    </row>
    <row r="722" spans="15:15" x14ac:dyDescent="0.2">
      <c r="O722" s="4"/>
    </row>
    <row r="723" spans="15:15" x14ac:dyDescent="0.2">
      <c r="O723" s="4"/>
    </row>
    <row r="724" spans="15:15" x14ac:dyDescent="0.2">
      <c r="O724" s="67"/>
    </row>
    <row r="725" spans="15:15" x14ac:dyDescent="0.2">
      <c r="O725" s="4"/>
    </row>
    <row r="726" spans="15:15" x14ac:dyDescent="0.2">
      <c r="O726" s="67"/>
    </row>
    <row r="727" spans="15:15" x14ac:dyDescent="0.2">
      <c r="O727" s="67"/>
    </row>
    <row r="728" spans="15:15" x14ac:dyDescent="0.2">
      <c r="O728" s="4"/>
    </row>
    <row r="729" spans="15:15" x14ac:dyDescent="0.2">
      <c r="O729" s="67"/>
    </row>
    <row r="730" spans="15:15" x14ac:dyDescent="0.2">
      <c r="O730" s="67"/>
    </row>
    <row r="731" spans="15:15" x14ac:dyDescent="0.2">
      <c r="O731" s="4"/>
    </row>
    <row r="732" spans="15:15" x14ac:dyDescent="0.2">
      <c r="O732" s="67"/>
    </row>
    <row r="733" spans="15:15" x14ac:dyDescent="0.2">
      <c r="O733" s="67"/>
    </row>
    <row r="734" spans="15:15" x14ac:dyDescent="0.2">
      <c r="O734" s="4"/>
    </row>
    <row r="735" spans="15:15" x14ac:dyDescent="0.2">
      <c r="O735" s="67"/>
    </row>
    <row r="736" spans="15:15" x14ac:dyDescent="0.2">
      <c r="O736" s="4"/>
    </row>
    <row r="737" spans="15:15" x14ac:dyDescent="0.2">
      <c r="O737" s="67"/>
    </row>
    <row r="738" spans="15:15" x14ac:dyDescent="0.2">
      <c r="O738" s="67"/>
    </row>
    <row r="739" spans="15:15" x14ac:dyDescent="0.2">
      <c r="O739" s="67"/>
    </row>
    <row r="740" spans="15:15" x14ac:dyDescent="0.2">
      <c r="O740" s="67"/>
    </row>
    <row r="741" spans="15:15" x14ac:dyDescent="0.2">
      <c r="O741" s="4"/>
    </row>
    <row r="742" spans="15:15" x14ac:dyDescent="0.2">
      <c r="O742" s="4"/>
    </row>
    <row r="743" spans="15:15" x14ac:dyDescent="0.2">
      <c r="O743" s="67"/>
    </row>
    <row r="744" spans="15:15" x14ac:dyDescent="0.2">
      <c r="O744" s="67"/>
    </row>
    <row r="745" spans="15:15" x14ac:dyDescent="0.2">
      <c r="O745" s="67"/>
    </row>
    <row r="746" spans="15:15" x14ac:dyDescent="0.2">
      <c r="O746" s="67"/>
    </row>
    <row r="747" spans="15:15" x14ac:dyDescent="0.2">
      <c r="O747" s="67"/>
    </row>
    <row r="748" spans="15:15" x14ac:dyDescent="0.2">
      <c r="O748" s="67"/>
    </row>
    <row r="749" spans="15:15" x14ac:dyDescent="0.2">
      <c r="O749" s="67"/>
    </row>
    <row r="750" spans="15:15" x14ac:dyDescent="0.2">
      <c r="O750" s="67"/>
    </row>
    <row r="751" spans="15:15" x14ac:dyDescent="0.2">
      <c r="O751" s="67"/>
    </row>
    <row r="752" spans="15:15" x14ac:dyDescent="0.2">
      <c r="O752" s="67"/>
    </row>
    <row r="753" spans="15:15" x14ac:dyDescent="0.2">
      <c r="O753" s="67"/>
    </row>
    <row r="754" spans="15:15" x14ac:dyDescent="0.2">
      <c r="O754" s="67"/>
    </row>
    <row r="755" spans="15:15" x14ac:dyDescent="0.2">
      <c r="O755" s="67"/>
    </row>
    <row r="756" spans="15:15" x14ac:dyDescent="0.2">
      <c r="O756" s="4"/>
    </row>
    <row r="757" spans="15:15" x14ac:dyDescent="0.2">
      <c r="O757" s="67"/>
    </row>
    <row r="758" spans="15:15" x14ac:dyDescent="0.2">
      <c r="O758" s="67"/>
    </row>
    <row r="759" spans="15:15" x14ac:dyDescent="0.2">
      <c r="O759" s="67"/>
    </row>
    <row r="760" spans="15:15" x14ac:dyDescent="0.2">
      <c r="O760" s="4"/>
    </row>
    <row r="761" spans="15:15" x14ac:dyDescent="0.2">
      <c r="O761" s="67"/>
    </row>
    <row r="762" spans="15:15" x14ac:dyDescent="0.2">
      <c r="O762" s="67"/>
    </row>
    <row r="763" spans="15:15" x14ac:dyDescent="0.2">
      <c r="O763" s="4"/>
    </row>
    <row r="764" spans="15:15" x14ac:dyDescent="0.2">
      <c r="O764" s="4"/>
    </row>
    <row r="765" spans="15:15" x14ac:dyDescent="0.2">
      <c r="O765" s="67"/>
    </row>
    <row r="766" spans="15:15" x14ac:dyDescent="0.2">
      <c r="O766" s="67"/>
    </row>
    <row r="767" spans="15:15" x14ac:dyDescent="0.2">
      <c r="O767" s="67"/>
    </row>
    <row r="768" spans="15:15" x14ac:dyDescent="0.2">
      <c r="O768" s="4"/>
    </row>
    <row r="769" spans="15:15" x14ac:dyDescent="0.2">
      <c r="O769" s="4"/>
    </row>
    <row r="770" spans="15:15" x14ac:dyDescent="0.2">
      <c r="O770" s="4"/>
    </row>
    <row r="771" spans="15:15" x14ac:dyDescent="0.2">
      <c r="O771" s="67"/>
    </row>
    <row r="772" spans="15:15" x14ac:dyDescent="0.2">
      <c r="O772" s="4"/>
    </row>
    <row r="773" spans="15:15" x14ac:dyDescent="0.2">
      <c r="O773" s="67"/>
    </row>
    <row r="774" spans="15:15" x14ac:dyDescent="0.2">
      <c r="O774" s="4"/>
    </row>
    <row r="775" spans="15:15" x14ac:dyDescent="0.2">
      <c r="O775" s="4"/>
    </row>
    <row r="776" spans="15:15" x14ac:dyDescent="0.2">
      <c r="O776" s="67"/>
    </row>
    <row r="777" spans="15:15" x14ac:dyDescent="0.2">
      <c r="O777" s="67"/>
    </row>
    <row r="778" spans="15:15" x14ac:dyDescent="0.2">
      <c r="O778" s="67"/>
    </row>
    <row r="779" spans="15:15" x14ac:dyDescent="0.2">
      <c r="O779" s="4"/>
    </row>
    <row r="780" spans="15:15" x14ac:dyDescent="0.2">
      <c r="O780" s="4"/>
    </row>
    <row r="781" spans="15:15" x14ac:dyDescent="0.2">
      <c r="O781" s="67"/>
    </row>
    <row r="782" spans="15:15" x14ac:dyDescent="0.2">
      <c r="O782" s="67"/>
    </row>
    <row r="783" spans="15:15" x14ac:dyDescent="0.2">
      <c r="O783" s="67"/>
    </row>
    <row r="784" spans="15:15" x14ac:dyDescent="0.2">
      <c r="O784" s="4"/>
    </row>
    <row r="785" spans="15:15" x14ac:dyDescent="0.2">
      <c r="O785" s="67"/>
    </row>
    <row r="786" spans="15:15" x14ac:dyDescent="0.2">
      <c r="O786" s="67"/>
    </row>
    <row r="787" spans="15:15" x14ac:dyDescent="0.2">
      <c r="O787" s="67"/>
    </row>
    <row r="788" spans="15:15" x14ac:dyDescent="0.2">
      <c r="O788" s="4"/>
    </row>
    <row r="789" spans="15:15" x14ac:dyDescent="0.2">
      <c r="O789" s="67"/>
    </row>
    <row r="790" spans="15:15" x14ac:dyDescent="0.2">
      <c r="O790" s="67"/>
    </row>
    <row r="791" spans="15:15" x14ac:dyDescent="0.2">
      <c r="O791" s="4"/>
    </row>
    <row r="792" spans="15:15" x14ac:dyDescent="0.2">
      <c r="O792" s="4"/>
    </row>
    <row r="793" spans="15:15" x14ac:dyDescent="0.2">
      <c r="O793" s="4"/>
    </row>
    <row r="794" spans="15:15" x14ac:dyDescent="0.2">
      <c r="O794" s="4"/>
    </row>
    <row r="795" spans="15:15" x14ac:dyDescent="0.2">
      <c r="O795" s="67"/>
    </row>
    <row r="796" spans="15:15" x14ac:dyDescent="0.2">
      <c r="O796" s="67"/>
    </row>
    <row r="797" spans="15:15" x14ac:dyDescent="0.2">
      <c r="O797" s="67"/>
    </row>
    <row r="798" spans="15:15" x14ac:dyDescent="0.2">
      <c r="O798" s="4"/>
    </row>
    <row r="799" spans="15:15" x14ac:dyDescent="0.2">
      <c r="O799" s="67"/>
    </row>
    <row r="800" spans="15:15" x14ac:dyDescent="0.2">
      <c r="O800" s="67"/>
    </row>
    <row r="801" spans="15:15" x14ac:dyDescent="0.2">
      <c r="O801" s="4"/>
    </row>
    <row r="802" spans="15:15" x14ac:dyDescent="0.2">
      <c r="O802" s="67"/>
    </row>
    <row r="803" spans="15:15" x14ac:dyDescent="0.2">
      <c r="O803" s="4"/>
    </row>
    <row r="804" spans="15:15" x14ac:dyDescent="0.2">
      <c r="O804" s="67"/>
    </row>
    <row r="805" spans="15:15" x14ac:dyDescent="0.2">
      <c r="O805" s="67"/>
    </row>
    <row r="806" spans="15:15" x14ac:dyDescent="0.2">
      <c r="O806" s="67"/>
    </row>
    <row r="807" spans="15:15" x14ac:dyDescent="0.2">
      <c r="O807" s="67"/>
    </row>
    <row r="808" spans="15:15" x14ac:dyDescent="0.2">
      <c r="O808" s="67"/>
    </row>
    <row r="809" spans="15:15" x14ac:dyDescent="0.2">
      <c r="O809" s="67"/>
    </row>
    <row r="810" spans="15:15" x14ac:dyDescent="0.2">
      <c r="O810" s="67"/>
    </row>
    <row r="811" spans="15:15" x14ac:dyDescent="0.2">
      <c r="O811" s="67"/>
    </row>
    <row r="812" spans="15:15" x14ac:dyDescent="0.2">
      <c r="O812" s="4"/>
    </row>
    <row r="813" spans="15:15" x14ac:dyDescent="0.2">
      <c r="O813" s="67"/>
    </row>
    <row r="814" spans="15:15" x14ac:dyDescent="0.2">
      <c r="O814" s="67"/>
    </row>
    <row r="815" spans="15:15" x14ac:dyDescent="0.2">
      <c r="O815" s="67"/>
    </row>
    <row r="816" spans="15:15" x14ac:dyDescent="0.2">
      <c r="O816" s="67"/>
    </row>
    <row r="817" spans="15:15" x14ac:dyDescent="0.2">
      <c r="O817" s="67"/>
    </row>
    <row r="818" spans="15:15" x14ac:dyDescent="0.2">
      <c r="O818" s="67"/>
    </row>
    <row r="819" spans="15:15" x14ac:dyDescent="0.2">
      <c r="O819" s="67"/>
    </row>
    <row r="820" spans="15:15" x14ac:dyDescent="0.2">
      <c r="O820" s="4"/>
    </row>
    <row r="821" spans="15:15" x14ac:dyDescent="0.2">
      <c r="O821" s="67"/>
    </row>
    <row r="822" spans="15:15" x14ac:dyDescent="0.2">
      <c r="O822" s="67"/>
    </row>
    <row r="823" spans="15:15" x14ac:dyDescent="0.2">
      <c r="O823" s="67"/>
    </row>
    <row r="824" spans="15:15" x14ac:dyDescent="0.2">
      <c r="O824" s="67"/>
    </row>
    <row r="825" spans="15:15" x14ac:dyDescent="0.2">
      <c r="O825" s="67"/>
    </row>
    <row r="826" spans="15:15" x14ac:dyDescent="0.2">
      <c r="O826" s="67"/>
    </row>
    <row r="827" spans="15:15" x14ac:dyDescent="0.2">
      <c r="O827" s="4"/>
    </row>
    <row r="828" spans="15:15" x14ac:dyDescent="0.2">
      <c r="O828" s="4"/>
    </row>
    <row r="829" spans="15:15" x14ac:dyDescent="0.2">
      <c r="O829" s="67"/>
    </row>
    <row r="830" spans="15:15" x14ac:dyDescent="0.2">
      <c r="O830" s="67"/>
    </row>
    <row r="831" spans="15:15" x14ac:dyDescent="0.2">
      <c r="O831" s="67"/>
    </row>
    <row r="832" spans="15:15" x14ac:dyDescent="0.2">
      <c r="O832" s="67"/>
    </row>
    <row r="833" spans="15:15" x14ac:dyDescent="0.2">
      <c r="O833" s="4"/>
    </row>
    <row r="834" spans="15:15" x14ac:dyDescent="0.2">
      <c r="O834" s="67"/>
    </row>
    <row r="835" spans="15:15" x14ac:dyDescent="0.2">
      <c r="O835" s="67"/>
    </row>
    <row r="836" spans="15:15" x14ac:dyDescent="0.2">
      <c r="O836" s="4"/>
    </row>
    <row r="837" spans="15:15" x14ac:dyDescent="0.2">
      <c r="O837" s="67"/>
    </row>
    <row r="838" spans="15:15" x14ac:dyDescent="0.2">
      <c r="O838" s="67"/>
    </row>
    <row r="839" spans="15:15" x14ac:dyDescent="0.2">
      <c r="O839" s="4"/>
    </row>
    <row r="840" spans="15:15" x14ac:dyDescent="0.2">
      <c r="O840" s="4"/>
    </row>
    <row r="841" spans="15:15" x14ac:dyDescent="0.2">
      <c r="O841" s="4"/>
    </row>
    <row r="842" spans="15:15" x14ac:dyDescent="0.2">
      <c r="O842" s="67"/>
    </row>
    <row r="843" spans="15:15" x14ac:dyDescent="0.2">
      <c r="O843" s="67"/>
    </row>
    <row r="844" spans="15:15" x14ac:dyDescent="0.2">
      <c r="O844" s="4"/>
    </row>
    <row r="845" spans="15:15" x14ac:dyDescent="0.2">
      <c r="O845" s="67"/>
    </row>
    <row r="846" spans="15:15" x14ac:dyDescent="0.2">
      <c r="O846" s="67"/>
    </row>
    <row r="847" spans="15:15" x14ac:dyDescent="0.2">
      <c r="O847" s="67"/>
    </row>
    <row r="848" spans="15:15" x14ac:dyDescent="0.2">
      <c r="O848" s="67"/>
    </row>
    <row r="849" spans="15:15" x14ac:dyDescent="0.2">
      <c r="O849" s="67"/>
    </row>
    <row r="850" spans="15:15" x14ac:dyDescent="0.2">
      <c r="O850" s="67"/>
    </row>
    <row r="851" spans="15:15" x14ac:dyDescent="0.2">
      <c r="O851" s="4"/>
    </row>
    <row r="852" spans="15:15" x14ac:dyDescent="0.2">
      <c r="O852" s="4"/>
    </row>
    <row r="853" spans="15:15" x14ac:dyDescent="0.2">
      <c r="O853" s="4"/>
    </row>
    <row r="854" spans="15:15" x14ac:dyDescent="0.2">
      <c r="O854" s="67"/>
    </row>
    <row r="855" spans="15:15" x14ac:dyDescent="0.2">
      <c r="O855" s="67"/>
    </row>
    <row r="856" spans="15:15" x14ac:dyDescent="0.2">
      <c r="O856" s="4"/>
    </row>
    <row r="857" spans="15:15" x14ac:dyDescent="0.2">
      <c r="O857" s="4"/>
    </row>
    <row r="858" spans="15:15" x14ac:dyDescent="0.2">
      <c r="O858" s="67"/>
    </row>
    <row r="859" spans="15:15" x14ac:dyDescent="0.2">
      <c r="O859" s="67"/>
    </row>
    <row r="860" spans="15:15" x14ac:dyDescent="0.2">
      <c r="O860" s="67"/>
    </row>
    <row r="861" spans="15:15" x14ac:dyDescent="0.2">
      <c r="O861" s="67"/>
    </row>
    <row r="862" spans="15:15" x14ac:dyDescent="0.2">
      <c r="O862" s="4"/>
    </row>
    <row r="863" spans="15:15" x14ac:dyDescent="0.2">
      <c r="O863" s="67"/>
    </row>
    <row r="864" spans="15:15" x14ac:dyDescent="0.2">
      <c r="O864" s="4"/>
    </row>
    <row r="865" spans="15:15" x14ac:dyDescent="0.2">
      <c r="O865" s="67"/>
    </row>
    <row r="866" spans="15:15" x14ac:dyDescent="0.2">
      <c r="O866" s="67"/>
    </row>
    <row r="867" spans="15:15" x14ac:dyDescent="0.2">
      <c r="O867" s="67"/>
    </row>
    <row r="868" spans="15:15" x14ac:dyDescent="0.2">
      <c r="O868" s="4"/>
    </row>
    <row r="869" spans="15:15" x14ac:dyDescent="0.2">
      <c r="O869" s="67"/>
    </row>
    <row r="870" spans="15:15" x14ac:dyDescent="0.2">
      <c r="O870" s="4"/>
    </row>
    <row r="871" spans="15:15" x14ac:dyDescent="0.2">
      <c r="O871" s="4"/>
    </row>
    <row r="872" spans="15:15" x14ac:dyDescent="0.2">
      <c r="O872" s="67"/>
    </row>
    <row r="873" spans="15:15" x14ac:dyDescent="0.2">
      <c r="O873" s="67"/>
    </row>
    <row r="874" spans="15:15" x14ac:dyDescent="0.2">
      <c r="O874" s="67"/>
    </row>
    <row r="875" spans="15:15" x14ac:dyDescent="0.2">
      <c r="O875" s="4"/>
    </row>
    <row r="876" spans="15:15" x14ac:dyDescent="0.2">
      <c r="O876" s="67"/>
    </row>
    <row r="877" spans="15:15" x14ac:dyDescent="0.2">
      <c r="O877" s="67"/>
    </row>
    <row r="878" spans="15:15" x14ac:dyDescent="0.2">
      <c r="O878" s="67"/>
    </row>
    <row r="879" spans="15:15" x14ac:dyDescent="0.2">
      <c r="O879" s="4"/>
    </row>
    <row r="880" spans="15:15" x14ac:dyDescent="0.2">
      <c r="O880" s="4"/>
    </row>
    <row r="881" spans="15:15" x14ac:dyDescent="0.2">
      <c r="O881" s="4"/>
    </row>
    <row r="882" spans="15:15" x14ac:dyDescent="0.2">
      <c r="O882" s="67"/>
    </row>
    <row r="883" spans="15:15" x14ac:dyDescent="0.2">
      <c r="O883" s="67"/>
    </row>
    <row r="884" spans="15:15" x14ac:dyDescent="0.2">
      <c r="O884" s="67"/>
    </row>
    <row r="885" spans="15:15" x14ac:dyDescent="0.2">
      <c r="O885" s="4"/>
    </row>
    <row r="886" spans="15:15" x14ac:dyDescent="0.2">
      <c r="O886" s="4"/>
    </row>
    <row r="887" spans="15:15" x14ac:dyDescent="0.2">
      <c r="O887" s="4"/>
    </row>
    <row r="888" spans="15:15" x14ac:dyDescent="0.2">
      <c r="O888" s="67"/>
    </row>
    <row r="889" spans="15:15" x14ac:dyDescent="0.2">
      <c r="O889" s="4"/>
    </row>
    <row r="890" spans="15:15" x14ac:dyDescent="0.2">
      <c r="O890" s="67"/>
    </row>
    <row r="891" spans="15:15" x14ac:dyDescent="0.2">
      <c r="O891" s="67"/>
    </row>
    <row r="892" spans="15:15" x14ac:dyDescent="0.2">
      <c r="O892" s="67"/>
    </row>
    <row r="893" spans="15:15" x14ac:dyDescent="0.2">
      <c r="O893" s="67"/>
    </row>
    <row r="894" spans="15:15" x14ac:dyDescent="0.2">
      <c r="O894" s="4"/>
    </row>
    <row r="895" spans="15:15" x14ac:dyDescent="0.2">
      <c r="O895" s="67"/>
    </row>
    <row r="896" spans="15:15" x14ac:dyDescent="0.2">
      <c r="O896" s="67"/>
    </row>
    <row r="897" spans="15:15" x14ac:dyDescent="0.2">
      <c r="O897" s="67"/>
    </row>
    <row r="898" spans="15:15" x14ac:dyDescent="0.2">
      <c r="O898" s="67"/>
    </row>
    <row r="899" spans="15:15" x14ac:dyDescent="0.2">
      <c r="O899" s="67"/>
    </row>
    <row r="900" spans="15:15" x14ac:dyDescent="0.2">
      <c r="O900" s="67"/>
    </row>
    <row r="901" spans="15:15" x14ac:dyDescent="0.2">
      <c r="O901" s="4"/>
    </row>
    <row r="902" spans="15:15" x14ac:dyDescent="0.2">
      <c r="O902" s="4"/>
    </row>
    <row r="903" spans="15:15" x14ac:dyDescent="0.2">
      <c r="O903" s="67"/>
    </row>
    <row r="904" spans="15:15" x14ac:dyDescent="0.2">
      <c r="O904" s="4"/>
    </row>
    <row r="905" spans="15:15" x14ac:dyDescent="0.2">
      <c r="O905" s="4"/>
    </row>
    <row r="906" spans="15:15" x14ac:dyDescent="0.2">
      <c r="O906" s="67"/>
    </row>
    <row r="907" spans="15:15" x14ac:dyDescent="0.2">
      <c r="O907" s="67"/>
    </row>
    <row r="908" spans="15:15" x14ac:dyDescent="0.2">
      <c r="O908" s="67"/>
    </row>
    <row r="909" spans="15:15" x14ac:dyDescent="0.2">
      <c r="O909" s="67"/>
    </row>
    <row r="910" spans="15:15" x14ac:dyDescent="0.2">
      <c r="O910" s="67"/>
    </row>
    <row r="911" spans="15:15" x14ac:dyDescent="0.2">
      <c r="O911" s="4"/>
    </row>
    <row r="912" spans="15:15" x14ac:dyDescent="0.2">
      <c r="O912" s="4"/>
    </row>
    <row r="913" spans="15:15" x14ac:dyDescent="0.2">
      <c r="O913" s="4"/>
    </row>
    <row r="914" spans="15:15" x14ac:dyDescent="0.2">
      <c r="O914" s="67"/>
    </row>
    <row r="915" spans="15:15" x14ac:dyDescent="0.2">
      <c r="O915" s="4"/>
    </row>
    <row r="916" spans="15:15" x14ac:dyDescent="0.2">
      <c r="O916" s="4"/>
    </row>
    <row r="917" spans="15:15" x14ac:dyDescent="0.2">
      <c r="O917" s="4"/>
    </row>
    <row r="918" spans="15:15" x14ac:dyDescent="0.2">
      <c r="O918" s="4"/>
    </row>
    <row r="919" spans="15:15" x14ac:dyDescent="0.2">
      <c r="O919" s="4"/>
    </row>
    <row r="920" spans="15:15" x14ac:dyDescent="0.2">
      <c r="O920" s="4"/>
    </row>
    <row r="921" spans="15:15" x14ac:dyDescent="0.2">
      <c r="O921" s="4"/>
    </row>
    <row r="922" spans="15:15" x14ac:dyDescent="0.2">
      <c r="O922" s="4"/>
    </row>
    <row r="923" spans="15:15" x14ac:dyDescent="0.2">
      <c r="O923" s="4"/>
    </row>
    <row r="924" spans="15:15" x14ac:dyDescent="0.2">
      <c r="O924" s="4"/>
    </row>
    <row r="925" spans="15:15" x14ac:dyDescent="0.2">
      <c r="O925" s="4"/>
    </row>
    <row r="926" spans="15:15" x14ac:dyDescent="0.2">
      <c r="O926" s="4"/>
    </row>
    <row r="927" spans="15:15" x14ac:dyDescent="0.2">
      <c r="O927" s="4"/>
    </row>
    <row r="928" spans="15:15" x14ac:dyDescent="0.2">
      <c r="O928" s="67"/>
    </row>
    <row r="929" spans="15:15" x14ac:dyDescent="0.2">
      <c r="O929" s="4"/>
    </row>
    <row r="930" spans="15:15" x14ac:dyDescent="0.2">
      <c r="O930" s="67"/>
    </row>
    <row r="931" spans="15:15" x14ac:dyDescent="0.2">
      <c r="O931" s="4"/>
    </row>
    <row r="932" spans="15:15" x14ac:dyDescent="0.2">
      <c r="O932" s="67"/>
    </row>
    <row r="933" spans="15:15" x14ac:dyDescent="0.2">
      <c r="O933" s="67"/>
    </row>
    <row r="934" spans="15:15" x14ac:dyDescent="0.2">
      <c r="O934" s="67"/>
    </row>
    <row r="935" spans="15:15" x14ac:dyDescent="0.2">
      <c r="O935" s="67"/>
    </row>
    <row r="936" spans="15:15" x14ac:dyDescent="0.2">
      <c r="O936" s="4"/>
    </row>
    <row r="937" spans="15:15" x14ac:dyDescent="0.2">
      <c r="O937" s="67"/>
    </row>
    <row r="938" spans="15:15" x14ac:dyDescent="0.2">
      <c r="O938" s="67"/>
    </row>
    <row r="939" spans="15:15" x14ac:dyDescent="0.2">
      <c r="O939" s="4"/>
    </row>
    <row r="940" spans="15:15" x14ac:dyDescent="0.2">
      <c r="O940" s="4"/>
    </row>
    <row r="941" spans="15:15" x14ac:dyDescent="0.2">
      <c r="O941" s="67"/>
    </row>
    <row r="942" spans="15:15" x14ac:dyDescent="0.2">
      <c r="O942" s="4"/>
    </row>
    <row r="943" spans="15:15" x14ac:dyDescent="0.2">
      <c r="O943" s="67"/>
    </row>
    <row r="944" spans="15:15" x14ac:dyDescent="0.2">
      <c r="O944" s="67"/>
    </row>
    <row r="945" spans="15:15" x14ac:dyDescent="0.2">
      <c r="O945" s="67"/>
    </row>
    <row r="946" spans="15:15" x14ac:dyDescent="0.2">
      <c r="O946" s="67"/>
    </row>
    <row r="947" spans="15:15" x14ac:dyDescent="0.2">
      <c r="O947" s="4"/>
    </row>
    <row r="948" spans="15:15" x14ac:dyDescent="0.2">
      <c r="O948" s="4"/>
    </row>
    <row r="949" spans="15:15" x14ac:dyDescent="0.2">
      <c r="O949" s="4"/>
    </row>
    <row r="950" spans="15:15" x14ac:dyDescent="0.2">
      <c r="O950" s="4"/>
    </row>
    <row r="951" spans="15:15" x14ac:dyDescent="0.2">
      <c r="O951" s="67"/>
    </row>
    <row r="952" spans="15:15" x14ac:dyDescent="0.2">
      <c r="O952" s="67"/>
    </row>
  </sheetData>
  <mergeCells count="17">
    <mergeCell ref="Q58:W58"/>
    <mergeCell ref="Q59:W59"/>
    <mergeCell ref="B4:F4"/>
    <mergeCell ref="I4:O4"/>
    <mergeCell ref="Q53:R53"/>
    <mergeCell ref="S53:T53"/>
    <mergeCell ref="U53:W53"/>
    <mergeCell ref="C54:D54"/>
    <mergeCell ref="Q54:R54"/>
    <mergeCell ref="S54:T54"/>
    <mergeCell ref="U54:W54"/>
    <mergeCell ref="B1:O1"/>
    <mergeCell ref="Q1:W1"/>
    <mergeCell ref="B2:O2"/>
    <mergeCell ref="Q2:W2"/>
    <mergeCell ref="B3:O3"/>
    <mergeCell ref="Q3:W3"/>
  </mergeCells>
  <hyperlinks>
    <hyperlink ref="D7"/>
    <hyperlink ref="D10"/>
    <hyperlink ref="D13"/>
    <hyperlink ref="D15"/>
    <hyperlink ref="D16"/>
    <hyperlink ref="K14"/>
    <hyperlink ref="K16"/>
    <hyperlink ref="K12"/>
    <hyperlink ref="T36"/>
    <hyperlink ref="T37"/>
    <hyperlink ref="T10"/>
    <hyperlink ref="K13"/>
    <hyperlink ref="D23"/>
  </hyperlinks>
  <printOptions horizontalCentered="1" verticalCentered="1"/>
  <pageMargins left="0.19685039370078741" right="0.27559055118110237" top="0.27559055118110237" bottom="0.15748031496062992" header="0.23622047244094491" footer="0.19685039370078741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MARIA LEMUS BENITEZ</dc:creator>
  <cp:lastModifiedBy>LUZ  MARIA LEMUS BENITEZ</cp:lastModifiedBy>
  <dcterms:created xsi:type="dcterms:W3CDTF">2020-10-20T15:13:28Z</dcterms:created>
  <dcterms:modified xsi:type="dcterms:W3CDTF">2020-10-20T15:14:21Z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