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OS FINANCIEROS\BALANCE PARA BV\"/>
    </mc:Choice>
  </mc:AlternateContent>
  <xr:revisionPtr revIDLastSave="0" documentId="13_ncr:1_{59158271-92CC-4D96-BEA5-9589FDC14378}" xr6:coauthVersionLast="45" xr6:coauthVersionMax="45" xr10:uidLastSave="{00000000-0000-0000-0000-000000000000}"/>
  <bookViews>
    <workbookView xWindow="-108" yWindow="-108" windowWidth="22896" windowHeight="12216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ER!$B$1:$D$49</definedName>
  </definedNames>
  <calcPr calcId="191029"/>
</workbook>
</file>

<file path=xl/calcChain.xml><?xml version="1.0" encoding="utf-8"?>
<calcChain xmlns="http://schemas.openxmlformats.org/spreadsheetml/2006/main">
  <c r="E16" i="2" l="1"/>
  <c r="E34" i="2" l="1"/>
  <c r="E31" i="2" l="1"/>
  <c r="E27" i="2" l="1"/>
  <c r="E33" i="2" l="1"/>
  <c r="C11" i="10" l="1"/>
  <c r="C10" i="10"/>
  <c r="C9" i="10"/>
  <c r="C8" i="10"/>
  <c r="C7" i="10"/>
  <c r="C6" i="10"/>
  <c r="C5" i="10"/>
  <c r="C14" i="10" l="1"/>
  <c r="C12" i="10"/>
  <c r="D24" i="4" l="1"/>
  <c r="D18" i="4"/>
  <c r="D22" i="4" s="1"/>
  <c r="D8" i="4"/>
  <c r="D29" i="4" l="1"/>
  <c r="D32" i="4" s="1"/>
  <c r="D35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  <c r="E39" i="2" s="1"/>
</calcChain>
</file>

<file path=xl/sharedStrings.xml><?xml version="1.0" encoding="utf-8"?>
<sst xmlns="http://schemas.openxmlformats.org/spreadsheetml/2006/main" count="10092" uniqueCount="3865">
  <si>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</si>
  <si>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</si>
  <si>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</si>
  <si>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</si>
  <si>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</si>
  <si>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</si>
  <si>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</si>
  <si>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</si>
  <si>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</si>
  <si>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</si>
  <si>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</si>
  <si>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</si>
  <si>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</si>
  <si>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</si>
  <si>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</si>
  <si>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</si>
  <si>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</si>
  <si>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</si>
  <si>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</si>
  <si>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</si>
  <si>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</si>
  <si>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</si>
  <si>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</si>
  <si>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</si>
  <si>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</si>
  <si>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</si>
  <si>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</si>
  <si>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</si>
  <si>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</si>
  <si>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</si>
  <si>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</si>
  <si>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</si>
  <si>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</si>
  <si>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</si>
  <si>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</si>
  <si>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</si>
  <si>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</si>
  <si>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</si>
  <si>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</si>
  <si>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</si>
  <si>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</si>
  <si>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</si>
  <si>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</si>
  <si>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</si>
  <si>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</si>
  <si>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</si>
  <si>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</si>
  <si>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</si>
  <si>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</si>
  <si>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</si>
  <si>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</si>
  <si>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</si>
  <si>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</si>
  <si>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</si>
  <si>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</si>
  <si>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</si>
  <si>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</si>
  <si>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</si>
  <si>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</si>
  <si>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</si>
  <si>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</si>
  <si>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</si>
  <si>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</si>
  <si>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</si>
  <si>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</si>
  <si>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</si>
  <si>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</si>
  <si>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</si>
  <si>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</si>
  <si>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</si>
  <si>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</si>
  <si>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</si>
  <si>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</si>
  <si>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</si>
  <si>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</si>
  <si>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</si>
  <si>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</si>
  <si>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</si>
  <si>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</si>
  <si>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</si>
  <si>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</si>
  <si>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</si>
  <si>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</si>
  <si>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</si>
  <si>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</si>
  <si>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</si>
  <si>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</si>
  <si>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</si>
  <si>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</si>
  <si>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</si>
  <si>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</si>
  <si>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</si>
  <si>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</si>
  <si>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</si>
  <si>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</si>
  <si>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</si>
  <si>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</si>
  <si>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</si>
  <si>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</si>
  <si>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</si>
  <si>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</si>
  <si>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</si>
  <si>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</si>
  <si>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</si>
  <si>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</si>
  <si>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</si>
  <si>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</si>
  <si>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</si>
  <si>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</si>
  <si>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</si>
  <si>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</si>
  <si>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</si>
  <si>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</si>
  <si>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</si>
  <si>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</si>
  <si>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</si>
  <si>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</si>
  <si>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</si>
  <si>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</si>
  <si>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</si>
  <si>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</si>
  <si>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</si>
  <si>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</si>
  <si>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</si>
  <si>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</si>
  <si>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</si>
  <si>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</si>
  <si>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</si>
  <si>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</si>
  <si>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</si>
  <si>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</si>
  <si>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</si>
  <si>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</si>
  <si>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</si>
  <si>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</si>
  <si>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</si>
  <si>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</si>
  <si>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</si>
  <si>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</si>
  <si>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</si>
  <si>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</si>
  <si>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</si>
  <si>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</si>
  <si>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</si>
  <si>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</si>
  <si>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</si>
  <si>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</si>
  <si>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</si>
  <si>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</si>
  <si>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</si>
  <si>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</si>
  <si>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</si>
  <si>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</si>
  <si>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</si>
  <si>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</si>
  <si>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</si>
  <si>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</si>
  <si>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</si>
  <si>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</si>
  <si>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</si>
  <si>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</si>
  <si>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</si>
  <si>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</si>
  <si>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</si>
  <si>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</si>
  <si>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</si>
  <si>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</si>
  <si>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</si>
  <si>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</si>
  <si>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</si>
  <si>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</si>
  <si>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</si>
  <si>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</si>
  <si>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</si>
  <si>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</si>
  <si>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</si>
  <si>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</si>
  <si>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</si>
  <si>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</si>
  <si>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</si>
  <si>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</si>
  <si>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</si>
  <si>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</si>
  <si>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</si>
  <si>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</si>
  <si>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</si>
  <si>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</si>
  <si>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</si>
  <si>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</si>
  <si>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</si>
  <si>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</si>
  <si>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</si>
  <si>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</si>
  <si>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</si>
  <si>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</si>
  <si>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</si>
  <si>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</si>
  <si>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</si>
  <si>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</si>
  <si>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</si>
  <si>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</si>
  <si>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</si>
  <si>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</si>
  <si>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</si>
  <si>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</si>
  <si>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</si>
  <si>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</si>
  <si>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</si>
  <si>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</si>
  <si>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</si>
  <si>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</si>
  <si>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</si>
  <si>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</si>
  <si>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</si>
  <si>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</si>
  <si>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</si>
  <si>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</si>
  <si>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</si>
  <si>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</si>
  <si>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</si>
  <si>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</si>
  <si>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</si>
  <si>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</si>
  <si>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</si>
  <si>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</si>
  <si>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</si>
  <si>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</si>
  <si>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</si>
  <si>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</si>
  <si>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</si>
  <si>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</si>
  <si>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</si>
  <si>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</si>
  <si>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</si>
  <si>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</si>
  <si>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</si>
  <si>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</si>
  <si>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</si>
  <si>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</si>
  <si>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</si>
  <si>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</si>
  <si>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</si>
  <si>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</si>
  <si>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</si>
  <si>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</si>
  <si>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</si>
  <si>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</si>
  <si>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</si>
  <si>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</si>
  <si>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</si>
  <si>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</si>
  <si>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</si>
  <si>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</si>
  <si>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</si>
  <si>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</si>
  <si>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</si>
  <si>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</si>
  <si>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</si>
  <si>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</si>
  <si>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</si>
  <si>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</si>
  <si>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</si>
  <si>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</si>
  <si>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</si>
  <si>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</si>
  <si>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</si>
  <si>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</si>
  <si>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</si>
  <si>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</si>
  <si>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</si>
  <si>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</si>
  <si>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</si>
  <si>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</si>
  <si>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</si>
  <si>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</si>
  <si>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</si>
  <si>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</si>
  <si>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</si>
  <si>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</si>
  <si>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</si>
  <si>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</si>
  <si>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</si>
  <si>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</si>
  <si>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</si>
  <si>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</si>
  <si>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</si>
  <si>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</si>
  <si>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</si>
  <si>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</si>
  <si>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</si>
  <si>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</si>
  <si>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</si>
  <si>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</si>
  <si>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</si>
  <si>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</si>
  <si>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</si>
  <si>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</si>
  <si>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</si>
  <si>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</si>
  <si>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</si>
  <si>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</si>
  <si>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</si>
  <si>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</si>
  <si>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</si>
  <si>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</si>
  <si>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</si>
  <si>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</si>
  <si>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</si>
  <si>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</si>
  <si>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</si>
  <si>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</si>
  <si>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</si>
  <si>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</si>
  <si>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</si>
  <si>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</si>
  <si>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</si>
  <si>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</si>
  <si>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</si>
  <si>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</si>
  <si>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</si>
  <si>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</si>
  <si>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</si>
  <si>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</si>
  <si>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</si>
  <si>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</si>
  <si>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</si>
  <si>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</si>
  <si>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</si>
  <si>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</si>
  <si>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</si>
  <si>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</si>
  <si>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</si>
  <si>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</si>
  <si>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</si>
  <si>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</si>
  <si>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</si>
  <si>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</si>
  <si>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</si>
  <si>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</si>
  <si>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</si>
  <si>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</si>
  <si>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</si>
  <si>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</si>
  <si>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</si>
  <si>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</si>
  <si>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</si>
  <si>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</si>
  <si>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</si>
  <si>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</si>
  <si>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</si>
  <si>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</si>
  <si>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</si>
  <si>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</si>
  <si>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</si>
  <si>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</si>
  <si>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</si>
  <si>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</si>
  <si>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</si>
  <si>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</si>
  <si>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</si>
  <si>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</si>
  <si>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</si>
  <si>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</si>
  <si>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</si>
  <si>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</si>
  <si>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</si>
  <si>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</si>
  <si>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</si>
  <si>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</si>
  <si>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</si>
  <si>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</si>
  <si>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</si>
  <si>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</si>
  <si>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</si>
  <si>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</si>
  <si>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</si>
  <si>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</si>
  <si>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</si>
  <si>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</si>
  <si>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</si>
  <si>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</si>
  <si>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</si>
  <si>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</si>
  <si>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</si>
  <si>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</si>
  <si>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</si>
  <si>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</si>
  <si>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</si>
  <si>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</si>
  <si>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</si>
  <si>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</si>
  <si>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</si>
  <si>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</si>
  <si>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</si>
  <si>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</si>
  <si>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</si>
  <si>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</si>
  <si>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</si>
  <si>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</si>
  <si>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</si>
  <si>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</si>
  <si>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</si>
  <si>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</si>
  <si>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</si>
  <si>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</si>
  <si>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</si>
  <si>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</si>
  <si>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</si>
  <si>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</si>
  <si>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</si>
  <si>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</si>
  <si>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</si>
  <si>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</si>
  <si>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</si>
  <si>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</si>
  <si>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</si>
  <si>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</si>
  <si>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</si>
  <si>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</si>
  <si>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</si>
  <si>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</si>
  <si>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</si>
  <si>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</si>
  <si>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</si>
  <si>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</si>
  <si>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</si>
  <si>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</si>
  <si>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</si>
  <si>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</si>
  <si>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</si>
  <si>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</si>
  <si>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</si>
  <si>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</si>
  <si>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</si>
  <si>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</si>
  <si>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</si>
  <si>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</si>
  <si>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</si>
  <si>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</si>
  <si>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</si>
  <si>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</si>
  <si>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</si>
  <si>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</si>
  <si>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</si>
  <si>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</si>
  <si>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</si>
  <si>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</si>
  <si>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</si>
  <si>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</si>
  <si>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</si>
  <si>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</si>
  <si>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</si>
  <si>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</si>
  <si>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</si>
  <si>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</si>
  <si>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</si>
  <si>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</si>
  <si>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</si>
  <si>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</si>
  <si>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</si>
  <si>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</si>
  <si>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</si>
  <si>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</si>
  <si>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</si>
  <si>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</si>
  <si>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</si>
  <si>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</si>
  <si>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</si>
  <si>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</si>
  <si>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</si>
  <si>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</si>
  <si>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</si>
  <si>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</si>
  <si>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</si>
  <si>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</si>
  <si>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</si>
  <si>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</si>
  <si>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</si>
  <si>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</si>
  <si>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</si>
  <si>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</si>
  <si>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</si>
  <si>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</si>
  <si>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</si>
  <si>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</si>
  <si>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</si>
  <si>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</si>
  <si>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</si>
  <si>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</si>
  <si>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</si>
  <si>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</si>
  <si>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</si>
  <si>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</si>
  <si>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</si>
  <si>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</si>
  <si>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</si>
  <si>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</si>
  <si>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</si>
  <si>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</si>
  <si>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</si>
  <si>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</si>
  <si>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</si>
  <si>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</si>
  <si>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</si>
  <si>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</si>
  <si>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</si>
  <si>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</si>
  <si>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</si>
  <si>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</si>
  <si>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</si>
  <si>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</si>
  <si>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</si>
  <si>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</si>
  <si>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</si>
  <si>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</si>
  <si>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</si>
  <si>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</si>
  <si>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</si>
  <si>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</si>
  <si>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</si>
  <si>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</si>
  <si>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</si>
  <si>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</si>
  <si>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</si>
  <si>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</si>
  <si>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</si>
  <si>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</si>
  <si>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</si>
  <si>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</si>
  <si>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</si>
  <si>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</si>
  <si>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</si>
  <si>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</si>
  <si>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</si>
  <si>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</si>
  <si>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</si>
  <si>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</si>
  <si>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</si>
  <si>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</si>
  <si>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</si>
  <si>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</si>
  <si>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</si>
  <si>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</si>
  <si>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</si>
  <si>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</si>
  <si>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</si>
  <si>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</si>
  <si>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</si>
  <si>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</si>
  <si>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</si>
  <si>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</si>
  <si>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</si>
  <si>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</si>
  <si>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</si>
  <si>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</si>
  <si>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</si>
  <si>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</si>
  <si>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</si>
  <si>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</si>
  <si>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</si>
  <si>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</si>
  <si>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</si>
  <si>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</si>
  <si>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</si>
  <si>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</si>
  <si>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</si>
  <si>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</si>
  <si>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</si>
  <si>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</si>
  <si>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</si>
  <si>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</si>
  <si>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</si>
  <si>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</si>
  <si>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</si>
  <si>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</si>
  <si>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</si>
  <si>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</si>
  <si>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</si>
  <si>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</si>
  <si>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</si>
  <si>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</si>
  <si>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</si>
  <si>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</si>
  <si>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</si>
  <si>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</si>
  <si>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</si>
  <si>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</si>
  <si>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</si>
  <si>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</si>
  <si>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</si>
  <si>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</si>
  <si>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</si>
  <si>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</si>
  <si>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</si>
  <si>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</si>
  <si>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</si>
  <si>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</si>
  <si>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</si>
  <si>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</si>
  <si>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</si>
  <si>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</si>
  <si>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</si>
  <si>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</si>
  <si>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</si>
  <si>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</si>
  <si>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</si>
  <si>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</si>
  <si>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</si>
  <si>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</si>
  <si>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</si>
  <si>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</si>
  <si>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</si>
  <si>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</si>
  <si>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</si>
  <si>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</si>
  <si>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</si>
  <si>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</si>
  <si>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</si>
  <si>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</si>
  <si>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</si>
  <si>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</si>
  <si>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</si>
  <si>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</si>
  <si>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</si>
  <si>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</si>
  <si>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</si>
  <si>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</si>
  <si>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</si>
  <si>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</si>
  <si>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</si>
  <si>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</si>
  <si>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</si>
  <si>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</si>
  <si>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</si>
  <si>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</si>
  <si>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</si>
  <si>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</si>
  <si>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</si>
  <si>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</si>
  <si>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</si>
  <si>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</si>
  <si>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</si>
  <si>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</si>
  <si>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</si>
  <si>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</si>
  <si>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</si>
  <si>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</si>
  <si>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</si>
  <si>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</si>
  <si>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</si>
  <si>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</si>
  <si>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</si>
  <si>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</si>
  <si>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</si>
  <si>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</si>
  <si>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</si>
  <si>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</si>
  <si>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</si>
  <si>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</si>
  <si>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</si>
  <si>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</si>
  <si>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</si>
  <si>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</si>
  <si>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</si>
  <si>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</si>
  <si>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</si>
  <si>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</si>
  <si>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</si>
  <si>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</si>
  <si>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</si>
  <si>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</si>
  <si>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</si>
  <si>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</si>
  <si>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</si>
  <si>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</si>
  <si>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</si>
  <si>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</si>
  <si>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</si>
  <si>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</si>
  <si>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</si>
  <si>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</si>
  <si>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</si>
  <si>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</si>
  <si>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</si>
  <si>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</si>
  <si>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</si>
  <si>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</si>
  <si>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</si>
  <si>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</si>
  <si>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</si>
  <si>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</si>
  <si>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</si>
  <si>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</si>
  <si>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</si>
  <si>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</si>
  <si>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</si>
  <si>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</si>
  <si>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</si>
  <si>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</si>
  <si>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</si>
  <si>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</si>
  <si>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</si>
  <si>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</si>
  <si>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</si>
  <si>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</si>
  <si>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</si>
  <si>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</si>
  <si>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</si>
  <si>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</si>
  <si>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</si>
  <si>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</si>
  <si>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</si>
  <si>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</si>
  <si>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</si>
  <si>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</si>
  <si>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</si>
  <si>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</si>
  <si>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</si>
  <si>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</si>
  <si>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</si>
  <si>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</si>
  <si>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</si>
  <si>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</si>
  <si>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</si>
  <si>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</si>
  <si>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</si>
  <si>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</si>
  <si>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</si>
  <si>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</si>
  <si>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</si>
  <si>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</si>
  <si>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</si>
  <si>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</si>
  <si>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</si>
  <si>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</si>
  <si>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</si>
  <si>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</si>
  <si>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</si>
  <si>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</si>
  <si>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</si>
  <si>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</si>
  <si>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</si>
  <si>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</si>
  <si>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</si>
  <si>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</si>
  <si>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</si>
  <si>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</si>
  <si>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</si>
  <si>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</si>
  <si>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</si>
  <si>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</si>
  <si>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</si>
  <si>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</si>
  <si>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</si>
  <si>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</si>
  <si>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</si>
  <si>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</si>
  <si>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</si>
  <si>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</si>
  <si>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</si>
  <si>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</si>
  <si>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</si>
  <si>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</si>
  <si>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</si>
  <si>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</si>
  <si>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</si>
  <si>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</si>
  <si>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</si>
  <si>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</si>
  <si>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</si>
  <si>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</si>
  <si>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</si>
  <si>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</si>
  <si>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</si>
  <si>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</si>
  <si>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</si>
  <si>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</si>
  <si>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</si>
  <si>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</si>
  <si>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</si>
  <si>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</si>
  <si>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</si>
  <si>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</si>
  <si>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</si>
  <si>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</si>
  <si>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</si>
  <si>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</si>
  <si>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</si>
  <si>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</si>
  <si>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</si>
  <si>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</si>
  <si>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</si>
  <si>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</si>
  <si>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</si>
  <si>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</si>
  <si>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</si>
  <si>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</si>
  <si>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</si>
  <si>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</si>
  <si>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</si>
  <si>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</si>
  <si>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</si>
  <si>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</si>
  <si>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</si>
  <si>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</si>
  <si>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</si>
  <si>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</si>
  <si>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</si>
  <si>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</si>
  <si>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</si>
  <si>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</si>
  <si>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</si>
  <si>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</si>
  <si>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</si>
  <si>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</si>
  <si>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</si>
  <si>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</si>
  <si>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</si>
  <si>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</si>
  <si>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</si>
  <si>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</si>
  <si>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</si>
  <si>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</si>
  <si>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</si>
  <si>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</si>
  <si>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</si>
  <si>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</si>
  <si>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</si>
  <si>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</si>
  <si>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</si>
  <si>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</si>
  <si>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</si>
  <si>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</si>
  <si>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</si>
  <si>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</si>
  <si>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</si>
  <si>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</si>
  <si>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</si>
  <si>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</si>
  <si>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</si>
  <si>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</si>
  <si>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</si>
  <si>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</si>
  <si>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</si>
  <si>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</si>
  <si>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</si>
  <si>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</si>
  <si>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</si>
  <si>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</si>
  <si>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</si>
  <si>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</si>
  <si>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</si>
  <si>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</si>
  <si>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</si>
  <si>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</si>
  <si>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</si>
  <si>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</si>
  <si>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</si>
  <si>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</si>
  <si>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</si>
  <si>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</si>
  <si>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</si>
  <si>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</si>
  <si>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</si>
  <si>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</si>
  <si>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</si>
  <si>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</si>
  <si>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</si>
  <si>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</si>
  <si>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</si>
  <si>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</si>
  <si>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</si>
  <si>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</si>
  <si>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</si>
  <si>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</si>
  <si>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</si>
  <si>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</si>
  <si>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</si>
  <si>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</si>
  <si>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</si>
  <si>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</si>
  <si>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</si>
  <si>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</si>
  <si>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</si>
  <si>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</si>
  <si>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</si>
  <si>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</si>
  <si>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</si>
  <si>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</si>
  <si>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</si>
  <si>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</si>
  <si>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</si>
  <si>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</si>
  <si>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</si>
  <si>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</si>
  <si>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</si>
  <si>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</si>
  <si>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</si>
  <si>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</si>
  <si>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</si>
  <si>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</si>
  <si>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</si>
  <si>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</si>
  <si>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</si>
  <si>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</si>
  <si>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</si>
  <si>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</si>
  <si>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</si>
  <si>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</si>
  <si>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</si>
  <si>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</si>
  <si>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</si>
  <si>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</si>
  <si>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</si>
  <si>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</si>
  <si>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</si>
  <si>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</si>
  <si>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</si>
  <si>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</si>
  <si>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</si>
  <si>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</si>
  <si>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</si>
  <si>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</si>
  <si>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</si>
  <si>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</si>
  <si>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</si>
  <si>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</si>
  <si>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</si>
  <si>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</si>
  <si>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</si>
  <si>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</si>
  <si>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</si>
  <si>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</si>
  <si>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</si>
  <si>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</si>
  <si>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</si>
  <si>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</si>
  <si>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</si>
  <si>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</si>
  <si>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</si>
  <si>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</si>
  <si>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</si>
  <si>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</si>
  <si>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</si>
  <si>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</si>
  <si>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</si>
  <si>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</si>
  <si>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</si>
  <si>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</si>
  <si>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</si>
  <si>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</si>
  <si>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</si>
  <si>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</si>
  <si>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</si>
  <si>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</si>
  <si>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</si>
  <si>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</si>
  <si>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</si>
  <si>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</si>
  <si>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</si>
  <si>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</si>
  <si>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</si>
  <si>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</si>
  <si>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</si>
  <si>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</si>
  <si>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</si>
  <si>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</si>
  <si>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</si>
  <si>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</si>
  <si>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</si>
  <si>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</si>
  <si>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</si>
  <si>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</si>
  <si>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</si>
  <si>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</si>
  <si>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</si>
  <si>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</si>
  <si>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</si>
  <si>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</si>
  <si>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</si>
  <si>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</si>
  <si>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</si>
  <si>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</si>
  <si>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</si>
  <si>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</si>
  <si>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</si>
  <si>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</si>
  <si>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</si>
  <si>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</si>
  <si>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</si>
  <si>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</si>
  <si>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</si>
  <si>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</si>
  <si>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</si>
  <si>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</si>
  <si>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</si>
  <si>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</si>
  <si>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</si>
  <si>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</si>
  <si>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</si>
  <si>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</si>
  <si>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</si>
  <si>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</si>
  <si>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</si>
  <si>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</si>
  <si>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</si>
  <si>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</si>
  <si>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</si>
  <si>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</si>
  <si>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</si>
  <si>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</si>
  <si>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</si>
  <si>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</si>
  <si>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</si>
  <si>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</si>
  <si>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</si>
  <si>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</si>
  <si>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</si>
  <si>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</si>
  <si>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</si>
  <si>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</si>
  <si>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</si>
  <si>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</si>
  <si>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</si>
  <si>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</si>
  <si>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</si>
  <si>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</si>
  <si>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</si>
  <si>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</si>
  <si>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</si>
  <si>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</si>
  <si>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</si>
  <si>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</si>
  <si>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</si>
  <si>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</si>
  <si>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</si>
  <si>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</si>
  <si>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</si>
  <si>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</si>
  <si>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</si>
  <si>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</si>
  <si>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</si>
  <si>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</si>
  <si>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</si>
  <si>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</si>
  <si>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</si>
  <si>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</si>
  <si>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</si>
  <si>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</si>
  <si>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</si>
  <si>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</si>
  <si>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</si>
  <si>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</si>
  <si>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</si>
  <si>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</si>
  <si>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</si>
  <si>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</si>
  <si>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</si>
  <si>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</si>
  <si>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</si>
  <si>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</si>
  <si>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</si>
  <si>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</si>
  <si>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</si>
  <si>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</si>
  <si>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</si>
  <si>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</si>
  <si>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</si>
  <si>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</si>
  <si>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</si>
  <si>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</si>
  <si>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</si>
  <si>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</si>
  <si>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</si>
  <si>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</si>
  <si>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</si>
  <si>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</si>
  <si>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</si>
  <si>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</si>
  <si>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</si>
  <si>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</si>
  <si>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</si>
  <si>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</si>
  <si>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</si>
  <si>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</si>
  <si>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</si>
  <si>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</si>
  <si>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</si>
  <si>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</si>
  <si>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</si>
  <si>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</si>
  <si>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</si>
  <si>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</si>
  <si>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</si>
  <si>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</si>
  <si>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</si>
  <si>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</si>
  <si>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</si>
  <si>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</si>
  <si>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</si>
  <si>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</si>
  <si>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</si>
  <si>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</si>
  <si>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</si>
  <si>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</si>
  <si>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</si>
  <si>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</si>
  <si>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</si>
  <si>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</si>
  <si>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</si>
  <si>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</si>
  <si>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</si>
  <si>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</si>
  <si>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</si>
  <si>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</si>
  <si>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</si>
  <si>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</si>
  <si>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</si>
  <si>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</si>
  <si>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</si>
  <si>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</si>
  <si>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</si>
  <si>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</si>
  <si>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</si>
  <si>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</si>
  <si>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</si>
  <si>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</si>
  <si>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</si>
  <si>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</si>
  <si>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</si>
  <si>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</si>
  <si>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</si>
  <si>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</si>
  <si>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</si>
  <si>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</si>
  <si>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</si>
  <si>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</si>
  <si>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</si>
  <si>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</si>
  <si>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</si>
  <si>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</si>
  <si>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</si>
  <si>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</si>
  <si>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</si>
  <si>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</si>
  <si>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</si>
  <si>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</si>
  <si>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</si>
  <si>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</si>
  <si>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</si>
  <si>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</si>
  <si>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</si>
  <si>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</si>
  <si>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</si>
  <si>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</si>
  <si>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</si>
  <si>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</si>
  <si>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</si>
  <si>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</si>
  <si>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</si>
  <si>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</si>
  <si>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</si>
  <si>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</si>
  <si>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</si>
  <si>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</si>
  <si>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</si>
  <si>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</si>
  <si>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</si>
  <si>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</si>
  <si>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</si>
  <si>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</si>
  <si>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</si>
  <si>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</si>
  <si>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</si>
  <si>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</si>
  <si>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</si>
  <si>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</si>
  <si>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</si>
  <si>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</si>
  <si>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</si>
  <si>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</si>
  <si>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</si>
  <si>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</si>
  <si>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</si>
  <si>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</si>
  <si>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</si>
  <si>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</si>
  <si>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</si>
  <si>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</si>
  <si>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</si>
  <si>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</si>
  <si>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</si>
  <si>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</si>
  <si>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</si>
  <si>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</si>
  <si>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</si>
  <si>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</si>
  <si>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</si>
  <si>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</si>
  <si>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</si>
  <si>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</si>
  <si>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</si>
  <si>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</si>
  <si>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</si>
  <si>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</si>
  <si>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</si>
  <si>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</si>
  <si>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</si>
  <si>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</si>
  <si>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</si>
  <si>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</si>
  <si>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</si>
  <si>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</si>
  <si>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</si>
  <si>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</si>
  <si>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</si>
  <si>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</si>
  <si>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</si>
  <si>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</si>
  <si>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</si>
  <si>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</si>
  <si>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</si>
  <si>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</si>
  <si>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</si>
  <si>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</si>
  <si>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</si>
  <si>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</si>
  <si>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</si>
  <si>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</si>
  <si>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</si>
  <si>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</si>
  <si>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</si>
  <si>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</si>
  <si>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</si>
  <si>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</si>
  <si>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</si>
  <si>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</si>
  <si>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</si>
  <si>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</si>
  <si>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</si>
  <si>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</si>
  <si>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</si>
  <si>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</si>
  <si>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</si>
  <si>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</si>
  <si>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</si>
  <si>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</si>
  <si>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</si>
  <si>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</si>
  <si>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</si>
  <si>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</si>
  <si>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</si>
  <si>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</si>
  <si>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</si>
  <si>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</si>
  <si>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</si>
  <si>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</si>
  <si>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</si>
  <si>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</si>
  <si>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</si>
  <si>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</si>
  <si>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</si>
  <si>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</si>
  <si>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</si>
  <si>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</si>
  <si>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</si>
  <si>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</si>
  <si>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</si>
  <si>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</si>
  <si>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</si>
  <si>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</si>
  <si>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</si>
  <si>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</si>
  <si>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</si>
  <si>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</si>
  <si>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</si>
  <si>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</si>
  <si>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</si>
  <si>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</si>
  <si>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</si>
  <si>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</si>
  <si>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</si>
  <si>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</si>
  <si>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</si>
  <si>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</si>
  <si>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</si>
  <si>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</si>
  <si>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</si>
  <si>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</si>
  <si>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</si>
  <si>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</si>
  <si>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</si>
  <si>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</si>
  <si>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</si>
  <si>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</si>
  <si>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</si>
  <si>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</si>
  <si>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</si>
  <si>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</si>
  <si>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</si>
  <si>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</si>
  <si>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</si>
  <si>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</si>
  <si>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</si>
  <si>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</si>
  <si>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</si>
  <si>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</si>
  <si>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</si>
  <si>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</si>
  <si>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</si>
  <si>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</si>
  <si>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</si>
  <si>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</si>
  <si>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</si>
  <si>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</si>
  <si>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</si>
  <si>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</si>
  <si>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</si>
  <si>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</si>
  <si>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</si>
  <si>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</si>
  <si>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</si>
  <si>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</si>
  <si>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</si>
  <si>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</si>
  <si>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</si>
  <si>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</si>
  <si>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</si>
  <si>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</si>
  <si>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</si>
  <si>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</si>
  <si>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</si>
  <si>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</si>
  <si>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</si>
  <si>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</si>
  <si>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</si>
  <si>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</si>
  <si>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</si>
  <si>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</si>
  <si>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</si>
  <si>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</si>
  <si>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</si>
  <si>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</si>
  <si>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</si>
  <si>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</si>
  <si>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</si>
  <si>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</si>
  <si>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</si>
  <si>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</si>
  <si>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</si>
  <si>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</si>
  <si>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</si>
  <si>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</si>
  <si>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</si>
  <si>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</si>
  <si>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</si>
  <si>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</si>
  <si>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</si>
  <si>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</si>
  <si>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</si>
  <si>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</si>
  <si>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</si>
  <si>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</si>
  <si>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</si>
  <si>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</si>
  <si>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</si>
  <si>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</si>
  <si>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</si>
  <si>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</si>
  <si>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</si>
  <si>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</si>
  <si>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</si>
  <si>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</si>
  <si>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</si>
  <si>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</si>
  <si>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</si>
  <si>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</si>
  <si>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</si>
  <si>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</si>
  <si>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</si>
  <si>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</si>
  <si>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</si>
  <si>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</si>
  <si>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</si>
  <si>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</si>
  <si>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</si>
  <si>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</si>
  <si>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</si>
  <si>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</si>
  <si>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</si>
  <si>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</si>
  <si>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</si>
  <si>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</si>
  <si>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</si>
  <si>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</si>
  <si>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</si>
  <si>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</si>
  <si>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</si>
  <si>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</si>
  <si>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</si>
  <si>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</si>
  <si>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</si>
  <si>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</si>
  <si>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</si>
  <si>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</si>
  <si>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</si>
  <si>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</si>
  <si>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</si>
  <si>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</si>
  <si>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</si>
  <si>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</si>
  <si>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</si>
  <si>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</si>
  <si>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</si>
  <si>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</si>
  <si>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</si>
  <si>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</si>
  <si>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</si>
  <si>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</si>
  <si>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</si>
  <si>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</si>
  <si>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</si>
  <si>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</si>
  <si>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</si>
  <si>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</si>
  <si>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</si>
  <si>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</si>
  <si>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</si>
  <si>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</si>
  <si>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</si>
  <si>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</si>
  <si>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</si>
  <si>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</si>
  <si>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</si>
  <si>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</si>
  <si>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</si>
  <si>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</si>
  <si>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</si>
  <si>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</si>
  <si>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</si>
  <si>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</si>
  <si>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</si>
  <si>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</si>
  <si>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</si>
  <si>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</si>
  <si>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</si>
  <si>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</si>
  <si>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</si>
  <si>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</si>
  <si>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</si>
  <si>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</si>
  <si>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</si>
  <si>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</si>
  <si>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</si>
  <si>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</si>
  <si>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</si>
  <si>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</si>
  <si>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</si>
  <si>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</si>
  <si>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</si>
  <si>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</si>
  <si>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</si>
  <si>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</si>
  <si>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</si>
  <si>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</si>
  <si>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</si>
  <si>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</si>
  <si>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</si>
  <si>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</si>
  <si>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</si>
  <si>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</si>
  <si>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</si>
  <si>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</si>
  <si>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</si>
  <si>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</si>
  <si>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</si>
  <si>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</si>
  <si>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</si>
  <si>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</si>
  <si>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</si>
  <si>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</si>
  <si>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</si>
  <si>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</si>
  <si>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</si>
  <si>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</si>
  <si>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</si>
  <si>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</si>
  <si>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</si>
  <si>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</si>
  <si>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</si>
  <si>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</si>
  <si>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</si>
  <si>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</si>
  <si>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</si>
  <si>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</si>
  <si>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</si>
  <si>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</si>
  <si>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</si>
  <si>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</si>
  <si>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</si>
  <si>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</si>
  <si>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</si>
  <si>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</si>
  <si>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</si>
  <si>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</si>
  <si>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</si>
  <si>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</si>
  <si>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</si>
  <si>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</si>
  <si>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</si>
  <si>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</si>
  <si>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</si>
  <si>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</si>
  <si>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</si>
  <si>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</si>
  <si>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</si>
  <si>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</si>
  <si>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</si>
  <si>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</si>
  <si>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</si>
  <si>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</si>
  <si>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</si>
  <si>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</si>
  <si>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</si>
  <si>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</si>
  <si>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</si>
  <si>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</si>
  <si>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</si>
  <si>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</si>
  <si>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</si>
  <si>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</si>
  <si>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</si>
  <si>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</si>
  <si>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</si>
  <si>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</si>
  <si>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</si>
  <si>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</si>
  <si>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</si>
  <si>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</si>
  <si>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</si>
  <si>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</si>
  <si>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</si>
  <si>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</si>
  <si>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</si>
  <si>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</si>
  <si>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</si>
  <si>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</si>
  <si>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</si>
  <si>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</si>
  <si>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</si>
  <si>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</si>
  <si>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</si>
  <si>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</si>
  <si>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</si>
  <si>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</si>
  <si>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</si>
  <si>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</si>
  <si>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</si>
  <si>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</si>
  <si>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</si>
  <si>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</si>
  <si>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</si>
  <si>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</si>
  <si>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</si>
  <si>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</si>
  <si>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</si>
  <si>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</si>
  <si>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</si>
  <si>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</si>
  <si>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</si>
  <si>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</si>
  <si>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</si>
  <si>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</si>
  <si>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</si>
  <si>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</si>
  <si>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</si>
  <si>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</si>
  <si>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</si>
  <si>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</si>
  <si>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</si>
  <si>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</si>
  <si>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</si>
  <si>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</si>
  <si>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</si>
  <si>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</si>
  <si>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</si>
  <si>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</si>
  <si>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</si>
  <si>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</si>
  <si>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</si>
  <si>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</si>
  <si>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</si>
  <si>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</si>
  <si>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</si>
  <si>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</si>
  <si>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</si>
  <si>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</si>
  <si>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</si>
  <si>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</si>
  <si>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</si>
  <si>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</si>
  <si>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</si>
  <si>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</si>
  <si>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</si>
  <si>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</si>
  <si>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</si>
  <si>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</si>
  <si>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</si>
  <si>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</si>
  <si>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</si>
  <si>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</si>
  <si>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</si>
  <si>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</si>
  <si>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</si>
  <si>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</si>
  <si>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</si>
  <si>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</si>
  <si>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</si>
  <si>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</si>
  <si>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</si>
  <si>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</si>
  <si>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</si>
  <si>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</si>
  <si>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</si>
  <si>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</si>
  <si>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</si>
  <si>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</si>
  <si>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</si>
  <si>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</si>
  <si>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</si>
  <si>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</si>
  <si>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</si>
  <si>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</si>
  <si>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</si>
  <si>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</si>
  <si>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</si>
  <si>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</si>
  <si>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</si>
  <si>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</si>
  <si>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</si>
  <si>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</si>
  <si>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</si>
  <si>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</si>
  <si>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</si>
  <si>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</si>
  <si>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</si>
  <si>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</si>
  <si>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</si>
  <si>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</si>
  <si>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</si>
  <si>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</si>
  <si>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</si>
  <si>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</si>
  <si>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</si>
  <si>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</si>
  <si>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</si>
  <si>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</si>
  <si>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</si>
  <si>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</si>
  <si>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</si>
  <si>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</si>
  <si>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</si>
  <si>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</si>
  <si>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</si>
  <si>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</si>
  <si>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</si>
  <si>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</si>
  <si>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</si>
  <si>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</si>
  <si>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</si>
  <si>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</si>
  <si>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</si>
  <si>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</si>
  <si>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</si>
  <si>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</si>
  <si>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</si>
  <si>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</si>
  <si>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</si>
  <si>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</si>
  <si>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</si>
  <si>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</si>
  <si>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</si>
  <si>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</si>
  <si>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</si>
  <si>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</si>
  <si>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</si>
  <si>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</si>
  <si>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</si>
  <si>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</si>
  <si>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</si>
  <si>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</si>
  <si>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</si>
  <si>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</si>
  <si>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</si>
  <si>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</si>
  <si>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</si>
  <si>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</si>
  <si>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</si>
  <si>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</si>
  <si>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</si>
  <si>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</si>
  <si>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</si>
  <si>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</si>
  <si>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</si>
  <si>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</si>
  <si>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</si>
  <si>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</si>
  <si>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</si>
  <si>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</si>
  <si>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</si>
  <si>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</si>
  <si>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</si>
  <si>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</si>
  <si>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</si>
  <si>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</si>
  <si>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</si>
  <si>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</si>
  <si>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</si>
  <si>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</si>
  <si>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</si>
  <si>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</si>
  <si>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</si>
  <si>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</si>
  <si>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</si>
  <si>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</si>
  <si>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</si>
  <si>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</si>
  <si>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</si>
  <si>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</si>
  <si>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</si>
  <si>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</si>
  <si>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</si>
  <si>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</si>
  <si>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</si>
  <si>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</si>
  <si>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</si>
  <si>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</si>
  <si>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</si>
  <si>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</si>
  <si>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</si>
  <si>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</si>
  <si>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</si>
  <si>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</si>
  <si>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</si>
  <si>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</si>
  <si>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</si>
  <si>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</si>
  <si>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</si>
  <si>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</si>
  <si>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</si>
  <si>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</si>
  <si>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</si>
  <si>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</si>
  <si>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</si>
  <si>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</si>
  <si>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</si>
  <si>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</si>
  <si>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</si>
  <si>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</si>
  <si>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</si>
  <si>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</si>
  <si>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</si>
  <si>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</si>
  <si>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</si>
  <si>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</si>
  <si>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</si>
  <si>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</si>
  <si>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</si>
  <si>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</si>
  <si>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</si>
  <si>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</si>
  <si>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</si>
  <si>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</si>
  <si>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</si>
  <si>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</si>
  <si>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</si>
  <si>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</si>
  <si>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</si>
  <si>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</si>
  <si>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</si>
  <si>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</si>
  <si>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</si>
  <si>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</si>
  <si>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</si>
  <si>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</si>
  <si>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</si>
  <si>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</si>
  <si>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</si>
  <si>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</si>
  <si>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</si>
  <si>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</si>
  <si>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</si>
  <si>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</si>
  <si>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</si>
  <si>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</si>
  <si>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</si>
  <si>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</si>
  <si>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</si>
  <si>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</si>
  <si>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</si>
  <si>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</si>
  <si>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</si>
  <si>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</si>
  <si>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</si>
  <si>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</si>
  <si>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</si>
  <si>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</si>
  <si>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</si>
  <si>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</si>
  <si>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</si>
  <si>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</si>
  <si>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</si>
  <si>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</si>
  <si>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</si>
  <si>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</si>
  <si>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</si>
  <si>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</si>
  <si>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</si>
  <si>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</si>
  <si>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</si>
  <si>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</si>
  <si>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</si>
  <si>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</si>
  <si>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</si>
  <si>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</si>
  <si>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</si>
  <si>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</si>
  <si>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</si>
  <si>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</si>
  <si>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</si>
  <si>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</si>
  <si>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</si>
  <si>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</si>
  <si>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</si>
  <si>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</si>
  <si>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</si>
  <si>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</si>
  <si>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</si>
  <si>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</si>
  <si>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</si>
  <si>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</si>
  <si>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</si>
  <si>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</si>
  <si>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</si>
  <si>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</si>
  <si>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</si>
  <si>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</si>
  <si>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</si>
  <si>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</si>
  <si>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</si>
  <si>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</si>
  <si>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</si>
  <si>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</si>
  <si>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</si>
  <si>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</si>
  <si>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</si>
  <si>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</si>
  <si>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</si>
  <si>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</si>
  <si>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</si>
  <si>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</si>
  <si>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</si>
  <si>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</si>
  <si>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</si>
  <si>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</si>
  <si>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</si>
  <si>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</si>
  <si>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</si>
  <si>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</si>
  <si>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</si>
  <si>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</si>
  <si>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</si>
  <si>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</si>
  <si>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</si>
  <si>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</si>
  <si>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</si>
  <si>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</si>
  <si>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</si>
  <si>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</si>
  <si>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</si>
  <si>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</si>
  <si>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</si>
  <si>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</si>
  <si>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</si>
  <si>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</si>
  <si>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</si>
  <si>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</si>
  <si>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</si>
  <si>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</si>
  <si>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</si>
  <si>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</si>
  <si>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</si>
  <si>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</si>
  <si>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</si>
  <si>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</si>
  <si>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</si>
  <si>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</si>
  <si>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</si>
  <si>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</si>
  <si>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</si>
  <si>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</si>
  <si>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</si>
  <si>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</si>
  <si>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</si>
  <si>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</si>
  <si>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</si>
  <si>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</si>
  <si>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</si>
  <si>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</si>
  <si>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</si>
  <si>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</si>
  <si>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</si>
  <si>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</si>
  <si>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</si>
  <si>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</si>
  <si>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</si>
  <si>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</si>
  <si>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</si>
  <si>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</si>
  <si>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</si>
  <si>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</si>
  <si>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</si>
  <si>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</si>
  <si>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</si>
  <si>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</si>
  <si>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</si>
  <si>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</si>
  <si>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</si>
  <si>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</si>
  <si>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</si>
  <si>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</si>
  <si>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</si>
  <si>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</si>
  <si>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</si>
  <si>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</si>
  <si>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</si>
  <si>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</si>
  <si>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</si>
  <si>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</si>
  <si>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</si>
  <si>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</si>
  <si>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</si>
  <si>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</si>
  <si>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</si>
  <si>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</si>
  <si>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</si>
  <si>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</si>
  <si>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</si>
  <si>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</si>
  <si>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</si>
  <si>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</si>
  <si>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</si>
  <si>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</si>
  <si>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</si>
  <si>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</si>
  <si>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</si>
  <si>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</si>
  <si>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</si>
  <si>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</si>
  <si>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</si>
  <si>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</si>
  <si>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</si>
  <si>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</si>
  <si>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</si>
  <si>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</si>
  <si>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</si>
  <si>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</si>
  <si>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</si>
  <si>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</si>
  <si>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</si>
  <si>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</si>
  <si>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</si>
  <si>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</si>
  <si>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</si>
  <si>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</si>
  <si>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</si>
  <si>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</si>
  <si>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</si>
  <si>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</si>
  <si>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</si>
  <si>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</si>
  <si>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</si>
  <si>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</si>
  <si>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</si>
  <si>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</si>
  <si>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</si>
  <si>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</si>
  <si>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</si>
  <si>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</si>
  <si>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</si>
  <si>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</si>
  <si>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</si>
  <si>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</si>
  <si>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</si>
  <si>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</si>
  <si>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</si>
  <si>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</si>
  <si>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</si>
  <si>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</si>
  <si>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</si>
  <si>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</si>
  <si>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</si>
  <si>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</si>
  <si>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</si>
  <si>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</si>
  <si>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</si>
  <si>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</si>
  <si>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</si>
  <si>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</si>
  <si>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</si>
  <si>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</si>
  <si>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</si>
  <si>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</si>
  <si>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</si>
  <si>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</si>
  <si>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</si>
  <si>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</si>
  <si>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</si>
  <si>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</si>
  <si>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</si>
  <si>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</si>
  <si>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</si>
  <si>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</si>
  <si>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</si>
  <si>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</si>
  <si>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</si>
  <si>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</si>
  <si>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</si>
  <si>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</si>
  <si>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</si>
  <si>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</si>
  <si>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</si>
  <si>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</si>
  <si>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</si>
  <si>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</si>
  <si>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</si>
  <si>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</si>
  <si>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</si>
  <si>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</si>
  <si>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</si>
  <si>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</si>
  <si>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</si>
  <si>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</si>
  <si>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</si>
  <si>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</si>
  <si>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</si>
  <si>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</si>
  <si>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</si>
  <si>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</si>
  <si>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</si>
  <si>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</si>
  <si>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</si>
  <si>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</si>
  <si>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</si>
  <si>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</si>
  <si>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</si>
  <si>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</si>
  <si>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</si>
  <si>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</si>
  <si>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</si>
  <si>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</si>
  <si>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</si>
  <si>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</si>
  <si>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</si>
  <si>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</si>
  <si>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</si>
  <si>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</si>
  <si>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</si>
  <si>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</si>
  <si>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</si>
  <si>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</si>
  <si>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</si>
  <si>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</si>
  <si>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</si>
  <si>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</si>
  <si>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</si>
  <si>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</si>
  <si>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</si>
  <si>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</si>
  <si>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</si>
  <si>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</si>
  <si>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</si>
  <si>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</si>
  <si>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</si>
  <si>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</si>
  <si>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</si>
  <si>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</si>
  <si>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</si>
  <si>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</si>
  <si>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</si>
  <si>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</si>
  <si>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</si>
  <si>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</si>
  <si>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</si>
  <si>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</si>
  <si>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</si>
  <si>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</si>
  <si>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</si>
  <si>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</si>
  <si>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</si>
  <si>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</si>
  <si>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</si>
  <si>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</si>
  <si>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</si>
  <si>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</si>
  <si>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</si>
  <si>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</si>
  <si>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</si>
  <si>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</si>
  <si>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</si>
  <si>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</si>
  <si>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</si>
  <si>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</si>
  <si>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</si>
  <si>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</si>
  <si>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</si>
  <si>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</si>
  <si>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</si>
  <si>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</si>
  <si>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</si>
  <si>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</si>
  <si>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</si>
  <si>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</si>
  <si>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</si>
  <si>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</si>
  <si>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</si>
  <si>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</si>
  <si>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</si>
  <si>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</si>
  <si>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</si>
  <si>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</si>
  <si>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</si>
  <si>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</si>
  <si>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</si>
  <si>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</si>
  <si>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</si>
  <si>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</si>
  <si>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</si>
  <si>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</si>
  <si>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</si>
  <si>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</si>
  <si>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</si>
  <si>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</si>
  <si>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</si>
  <si>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</si>
  <si>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</si>
  <si>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</si>
  <si>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</si>
  <si>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</si>
  <si>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</si>
  <si>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</si>
  <si>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</si>
  <si>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</si>
  <si>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</si>
  <si>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</si>
  <si>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</si>
  <si>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</si>
  <si>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</si>
  <si>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</si>
  <si>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</si>
  <si>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</si>
  <si>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</si>
  <si>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</si>
  <si>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</si>
  <si>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</si>
  <si>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</si>
  <si>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</si>
  <si>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</si>
  <si>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</si>
  <si>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</si>
  <si>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</si>
  <si>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</si>
  <si>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</si>
  <si>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</si>
  <si>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</si>
  <si>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</si>
  <si>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</si>
  <si>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</si>
  <si>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</si>
  <si>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</si>
  <si>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</si>
  <si>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</si>
  <si>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</si>
  <si>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</si>
  <si>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</si>
  <si>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</si>
  <si>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</si>
  <si>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</si>
  <si>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</si>
  <si>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</si>
  <si>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</si>
  <si>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</si>
  <si>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</si>
  <si>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</si>
  <si>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</si>
  <si>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</si>
  <si>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</si>
  <si>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</si>
  <si>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</si>
  <si>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</si>
  <si>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</si>
  <si>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</si>
  <si>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</si>
  <si>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</si>
  <si>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</si>
  <si>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</si>
  <si>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</si>
  <si>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</si>
  <si>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</si>
  <si>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</si>
  <si>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</si>
  <si>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</si>
  <si>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</si>
  <si>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</si>
  <si>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</si>
  <si>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</si>
  <si>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</si>
  <si>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</si>
  <si>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</si>
  <si>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</si>
  <si>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</si>
  <si>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</si>
  <si>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</si>
  <si>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</si>
  <si>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</si>
  <si>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</si>
  <si>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</si>
  <si>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</si>
  <si>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</si>
  <si>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</si>
  <si>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</si>
  <si>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</si>
  <si>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</si>
  <si>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</si>
  <si>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</si>
  <si>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</si>
  <si>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</si>
  <si>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</si>
  <si>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</si>
  <si>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</si>
  <si>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</si>
  <si>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</si>
  <si>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</si>
  <si>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</si>
  <si>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</si>
  <si>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</si>
  <si>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</si>
  <si>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</si>
  <si>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</si>
  <si>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</si>
  <si>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</si>
  <si>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</si>
  <si>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</si>
  <si>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</si>
  <si>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</si>
  <si>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</si>
  <si>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</si>
  <si>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</si>
  <si>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</si>
  <si>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</si>
  <si>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</si>
  <si>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</si>
  <si>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</si>
  <si>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</si>
  <si>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</si>
  <si>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</si>
  <si>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</si>
  <si>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</si>
  <si>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</si>
  <si>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</si>
  <si>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</si>
  <si>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</si>
  <si>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</si>
  <si>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</si>
  <si>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</si>
  <si>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</si>
  <si>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</si>
  <si>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</si>
  <si>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</si>
  <si>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</si>
  <si>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</si>
  <si>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</si>
  <si>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</si>
  <si>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</si>
  <si>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</si>
  <si>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</si>
  <si>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</si>
  <si>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</si>
  <si>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</si>
  <si>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</si>
  <si>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</si>
  <si>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</si>
  <si>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</si>
  <si>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</si>
  <si>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</si>
  <si>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</si>
  <si>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</si>
  <si>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</si>
  <si>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</si>
  <si>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</si>
  <si>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</si>
  <si>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</si>
  <si>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</si>
  <si>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</si>
  <si>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</si>
  <si>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</si>
  <si>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</si>
  <si>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</si>
  <si>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</si>
  <si>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</si>
  <si>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</si>
  <si>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</si>
  <si>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</si>
  <si>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</si>
  <si>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</si>
  <si>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</si>
  <si>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</si>
  <si>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</si>
  <si>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</si>
  <si>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</si>
  <si>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</si>
  <si>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</si>
  <si>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</si>
  <si>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</si>
  <si>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</si>
  <si>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</si>
  <si>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</si>
  <si>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</si>
  <si>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</si>
  <si>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</si>
  <si>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</si>
  <si>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</si>
  <si>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</si>
  <si>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</si>
  <si>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</si>
  <si>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</si>
  <si>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</si>
  <si>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</si>
  <si>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</si>
  <si>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</si>
  <si>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</si>
  <si>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</si>
  <si>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</si>
  <si>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</si>
  <si>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</si>
  <si>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</si>
  <si>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</si>
  <si>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</si>
  <si>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</si>
  <si>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</si>
  <si>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</si>
  <si>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</si>
  <si>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</si>
  <si>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</si>
  <si>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</si>
  <si>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</si>
  <si>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</si>
  <si>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</si>
  <si>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</si>
  <si>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</si>
  <si>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</si>
  <si>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</si>
  <si>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</si>
  <si>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</si>
  <si>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</si>
  <si>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</si>
  <si>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</si>
  <si>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</si>
  <si>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</si>
  <si>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</si>
  <si>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</si>
  <si>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</si>
  <si>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</si>
  <si>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</si>
  <si>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</si>
  <si>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</si>
  <si>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</si>
  <si>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</si>
  <si>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</si>
  <si>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</si>
  <si>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</si>
  <si>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</si>
  <si>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</si>
  <si>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</si>
  <si>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</si>
  <si>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</si>
  <si>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</si>
  <si>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</si>
  <si>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</si>
  <si>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</si>
  <si>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</si>
  <si>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</si>
  <si>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</si>
  <si>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</si>
  <si>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</si>
  <si>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</si>
  <si>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</si>
  <si>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</si>
  <si>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</si>
  <si>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</si>
  <si>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</si>
  <si>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</si>
  <si>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</si>
  <si>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</si>
  <si>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</si>
  <si>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</si>
  <si>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</si>
  <si>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</si>
  <si>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</si>
  <si>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</si>
  <si>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</si>
  <si>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</si>
  <si>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</si>
  <si>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</si>
  <si>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</si>
  <si>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</si>
  <si>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</si>
  <si>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</si>
  <si>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</si>
  <si>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</si>
  <si>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</si>
  <si>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</si>
  <si>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</si>
  <si>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</si>
  <si>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</si>
  <si>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</si>
  <si>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</si>
  <si>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</si>
  <si>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</si>
  <si>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</si>
  <si>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</si>
  <si>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</si>
  <si>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</si>
  <si>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</si>
  <si>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</si>
  <si>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</si>
  <si>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</si>
  <si>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</si>
  <si>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</si>
  <si>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</si>
  <si>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</si>
  <si>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</si>
  <si>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</si>
  <si>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</si>
  <si>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</si>
  <si>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</si>
  <si>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</si>
  <si>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</si>
  <si>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</si>
  <si>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</si>
  <si>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</si>
  <si>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</si>
  <si>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</si>
  <si>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</si>
  <si>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</si>
  <si>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</si>
  <si>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</si>
  <si>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</si>
  <si>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</si>
  <si>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</si>
  <si>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</si>
  <si>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</si>
  <si>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</si>
  <si>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</si>
  <si>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</si>
  <si>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</si>
  <si>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</si>
  <si>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</si>
  <si>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</si>
  <si>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</si>
  <si>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</si>
  <si>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</si>
  <si>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</si>
  <si>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</si>
  <si>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</si>
  <si>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</si>
  <si>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</si>
  <si>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</si>
  <si>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</si>
  <si>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</si>
  <si>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</si>
  <si>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</si>
  <si>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</si>
  <si>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</si>
  <si>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</si>
  <si>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</si>
  <si>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</si>
  <si>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</si>
  <si>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</si>
  <si>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</si>
  <si>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</si>
  <si>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</si>
  <si>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</si>
  <si>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</si>
  <si>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</si>
  <si>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</si>
  <si>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</si>
  <si>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</si>
  <si>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</si>
  <si>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</si>
  <si>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</si>
  <si>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</si>
  <si>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</si>
  <si>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</si>
  <si>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</si>
  <si>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</si>
  <si>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</si>
  <si>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</si>
  <si>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</si>
  <si>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</si>
  <si>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</si>
  <si>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</si>
  <si>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</si>
  <si>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</si>
  <si>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</si>
  <si>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</si>
  <si>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</si>
  <si>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</si>
  <si>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</si>
  <si>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</si>
  <si>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</si>
  <si>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</si>
  <si>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</si>
  <si>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</si>
  <si>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</si>
  <si>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</si>
  <si>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</si>
  <si>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</si>
  <si>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</si>
  <si>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</si>
  <si>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</si>
  <si>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</si>
  <si>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</si>
  <si>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</si>
  <si>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</si>
  <si>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</si>
  <si>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</si>
  <si>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</si>
  <si>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</si>
  <si>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</si>
  <si>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</si>
  <si>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</si>
  <si>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</si>
  <si>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</si>
  <si>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</si>
  <si>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</si>
  <si>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</si>
  <si>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</si>
  <si>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</si>
  <si>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</si>
  <si>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</si>
  <si>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</si>
  <si>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</si>
  <si>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</si>
  <si>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</si>
  <si>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</si>
  <si>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</si>
  <si>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</si>
  <si>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</si>
  <si>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</si>
  <si>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</si>
  <si>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</si>
  <si>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</si>
  <si>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</si>
  <si>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</si>
  <si>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</si>
  <si>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</si>
  <si>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</si>
  <si>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</si>
  <si>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</si>
  <si>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</si>
  <si>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</si>
  <si>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</si>
  <si>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</si>
  <si>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</si>
  <si>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</si>
  <si>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</si>
  <si>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</si>
  <si>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</si>
  <si>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</si>
  <si>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</si>
  <si>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</si>
  <si>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</si>
  <si>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</si>
  <si>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</si>
  <si>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</si>
  <si>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</si>
  <si>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</si>
  <si>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</si>
  <si>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</si>
  <si>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</si>
  <si>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</si>
  <si>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</si>
  <si>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</si>
  <si>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</si>
  <si>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</si>
  <si>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</si>
  <si>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</si>
  <si>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</si>
  <si>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</si>
  <si>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</si>
  <si>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</si>
  <si>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</si>
  <si>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</si>
  <si>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</si>
  <si>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</si>
  <si>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</si>
  <si>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</si>
  <si>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</si>
  <si>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</si>
  <si>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</si>
  <si>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</si>
  <si>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</si>
  <si>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</si>
  <si>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</si>
  <si>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</si>
  <si>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</si>
  <si>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</si>
  <si>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</si>
  <si>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</si>
  <si>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</si>
  <si>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</si>
  <si>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</si>
  <si>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</si>
  <si>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</si>
  <si>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</si>
  <si>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</si>
  <si>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</si>
  <si>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</si>
  <si>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</si>
  <si>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</si>
  <si>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</si>
  <si>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</si>
  <si>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</si>
  <si>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</si>
  <si>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</si>
  <si>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</si>
  <si>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</si>
  <si>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</si>
  <si>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</si>
  <si>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</si>
  <si>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</si>
  <si>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</si>
  <si>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</si>
  <si>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</si>
  <si>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</si>
  <si>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</si>
  <si>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</si>
  <si>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</si>
  <si>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</si>
  <si>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</si>
  <si>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</si>
  <si>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</si>
  <si>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</si>
  <si>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</si>
  <si>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</si>
  <si>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</si>
  <si>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</si>
  <si>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</si>
  <si>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</si>
  <si>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</si>
  <si>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</si>
  <si>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</si>
  <si>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</si>
  <si>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</si>
  <si>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</si>
  <si>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</si>
  <si>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</si>
  <si>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</si>
  <si>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</si>
  <si>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</si>
  <si>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</si>
  <si>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</si>
  <si>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</si>
  <si>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</si>
  <si>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</si>
  <si>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</si>
  <si>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</si>
  <si>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</si>
  <si>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</si>
  <si>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</si>
  <si>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</si>
  <si>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</si>
  <si>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</si>
  <si>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</si>
  <si>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</si>
  <si>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</si>
  <si>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</si>
  <si>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</si>
  <si>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</si>
  <si>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</si>
  <si>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</si>
  <si>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</si>
  <si>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</si>
  <si>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</si>
  <si>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</si>
  <si>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</si>
  <si>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</si>
  <si>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</si>
  <si>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</si>
  <si>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</si>
  <si>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</si>
  <si>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</si>
  <si>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</si>
  <si>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</si>
  <si>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</si>
  <si>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</si>
  <si>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</si>
  <si>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</si>
  <si>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</si>
  <si>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</si>
  <si>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</si>
  <si>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</si>
  <si>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</si>
  <si>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</si>
  <si>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</si>
  <si>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</si>
  <si>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</si>
  <si>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</si>
  <si>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</si>
  <si>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</si>
  <si>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</si>
  <si>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</si>
  <si>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</si>
  <si>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</si>
  <si>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</si>
  <si>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</si>
  <si>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</si>
  <si>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</si>
  <si>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</si>
  <si>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</si>
  <si>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</si>
  <si>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</si>
  <si>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</si>
  <si>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</si>
  <si>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</si>
  <si>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</si>
  <si>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</si>
  <si>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</si>
  <si>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</si>
  <si>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</si>
  <si>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</si>
  <si>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</si>
  <si>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</si>
  <si>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</si>
  <si>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</si>
  <si>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</si>
  <si>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</si>
  <si>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</si>
  <si>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</si>
  <si>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</si>
  <si>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</si>
  <si>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</si>
  <si>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</si>
  <si>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</si>
  <si>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</si>
  <si>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</si>
  <si>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</si>
  <si>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</si>
  <si>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</si>
  <si>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</si>
  <si>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</si>
  <si>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</si>
  <si>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</si>
  <si>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</si>
  <si>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</si>
  <si>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</si>
  <si>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</si>
  <si>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</si>
  <si>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</si>
  <si>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</si>
  <si>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</si>
  <si>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</si>
  <si>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</si>
  <si>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</si>
  <si>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</si>
  <si>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</si>
  <si>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</si>
  <si>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</si>
  <si>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</si>
  <si>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</si>
  <si>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</si>
  <si>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</si>
  <si>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</si>
  <si>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</si>
  <si>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</si>
  <si>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</si>
  <si>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</si>
  <si>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</si>
  <si>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</si>
  <si>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</si>
  <si>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</si>
  <si>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</si>
  <si>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</si>
  <si>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</si>
  <si>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</si>
  <si>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</si>
  <si>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</si>
  <si>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</si>
  <si>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</si>
  <si>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</si>
  <si>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</si>
  <si>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</si>
  <si>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</si>
  <si>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</si>
  <si>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</si>
  <si>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</si>
  <si>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</si>
  <si>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</si>
  <si>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</si>
  <si>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</si>
  <si>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</si>
  <si>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</si>
  <si>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</si>
  <si>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</si>
  <si>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</si>
  <si>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</si>
  <si>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</si>
  <si>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</si>
  <si>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</si>
  <si>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</si>
  <si>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</si>
  <si>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</si>
  <si>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</si>
  <si>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</si>
  <si>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</si>
  <si>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</si>
  <si>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</si>
  <si>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</si>
  <si>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</si>
  <si>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</si>
  <si>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</si>
  <si>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</si>
  <si>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</si>
  <si>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</si>
  <si>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</si>
  <si>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</si>
  <si>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</si>
  <si>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</si>
  <si>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</si>
  <si>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</si>
  <si>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</si>
  <si>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</si>
  <si>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</si>
  <si>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</si>
  <si>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</si>
  <si>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</si>
  <si>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</si>
  <si>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</si>
  <si>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</si>
  <si>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</si>
  <si>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</si>
  <si>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</si>
  <si>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</si>
  <si>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</si>
  <si>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</si>
  <si>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</si>
  <si>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</si>
  <si>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</si>
  <si>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</si>
  <si>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</si>
  <si>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</si>
  <si>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</si>
  <si>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</si>
  <si>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</si>
  <si>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</si>
  <si>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</si>
  <si>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</si>
  <si>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</si>
  <si>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</si>
  <si>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</si>
  <si>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</si>
  <si>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</si>
  <si>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</si>
  <si>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</si>
  <si>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</si>
  <si>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</si>
  <si>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</si>
  <si>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</si>
  <si>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</si>
  <si>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</si>
  <si>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</si>
  <si>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</si>
  <si>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</si>
  <si>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</si>
  <si>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</si>
  <si>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</si>
  <si>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</si>
  <si>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</si>
  <si>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</si>
  <si>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</si>
  <si>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</si>
  <si>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</si>
  <si>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</si>
  <si>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</si>
  <si>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</si>
  <si>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</si>
  <si>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</si>
  <si>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</si>
  <si>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</si>
  <si>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</si>
  <si>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</si>
  <si>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</si>
  <si>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</si>
  <si>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</si>
  <si>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</si>
  <si>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</si>
  <si>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</si>
  <si>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</si>
  <si>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</si>
  <si>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</si>
  <si>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</si>
  <si>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</si>
  <si>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</si>
  <si>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</si>
  <si>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</si>
  <si>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</si>
  <si>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</si>
  <si>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</si>
  <si>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</si>
  <si>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</si>
  <si>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</si>
  <si>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</si>
  <si>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</si>
  <si>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</si>
  <si>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</si>
  <si>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</si>
  <si>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</si>
  <si>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</si>
  <si>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</si>
  <si>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</si>
  <si>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</si>
  <si>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</si>
  <si>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</si>
  <si>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</si>
  <si>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</si>
  <si>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</si>
  <si>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</si>
  <si>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</si>
  <si>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</si>
  <si>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</si>
  <si>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</si>
  <si>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</si>
  <si>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</si>
  <si>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</si>
  <si>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</si>
  <si>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</si>
  <si>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</si>
  <si>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</si>
  <si>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</si>
  <si>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</si>
  <si>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</si>
  <si>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</si>
  <si>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</si>
  <si>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</si>
  <si>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</si>
  <si>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</si>
  <si>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</si>
  <si>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</si>
  <si>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</si>
  <si>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</si>
  <si>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</si>
  <si>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</si>
  <si>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</si>
  <si>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</si>
  <si>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</si>
  <si>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</si>
  <si>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</si>
  <si>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</si>
  <si>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</si>
  <si>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</si>
  <si>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</si>
  <si>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</si>
  <si>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</si>
  <si>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</si>
  <si>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</si>
  <si>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</si>
  <si>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</si>
  <si>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</si>
  <si>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</si>
  <si>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</si>
  <si>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</si>
  <si>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</si>
  <si>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</si>
  <si>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</si>
  <si>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</si>
  <si>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</si>
  <si>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</si>
  <si>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</si>
  <si>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</si>
  <si>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</si>
  <si>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</si>
  <si>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</si>
  <si>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</si>
  <si>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</si>
  <si>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</si>
  <si>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</si>
  <si>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</si>
  <si>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</si>
  <si>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</si>
  <si>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</si>
  <si>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</si>
  <si>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</si>
  <si>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</si>
  <si>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</si>
  <si>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</si>
  <si>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</si>
  <si>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</si>
  <si>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</si>
  <si>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</si>
  <si>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</si>
  <si>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</si>
  <si>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</si>
  <si>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</si>
  <si>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</si>
  <si>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</si>
  <si>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</si>
  <si>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</si>
  <si>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</si>
  <si>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</si>
  <si>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</si>
  <si>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</si>
  <si>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</si>
  <si>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</si>
  <si>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</si>
  <si>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</si>
  <si>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</si>
  <si>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</si>
  <si>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</si>
  <si>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</si>
  <si>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</si>
  <si>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</si>
  <si>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</si>
  <si>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</si>
  <si>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</si>
  <si>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</si>
  <si>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</si>
  <si>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</si>
  <si>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</si>
  <si>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</si>
  <si>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</si>
  <si>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</si>
  <si>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</si>
  <si>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</si>
  <si>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</si>
  <si>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</si>
  <si>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</si>
  <si>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</si>
  <si>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</si>
  <si>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</si>
  <si>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</si>
  <si>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</si>
  <si>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</si>
  <si>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</si>
  <si>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</si>
  <si>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</si>
  <si>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</si>
  <si>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</si>
  <si>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</si>
  <si>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</si>
  <si>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</si>
  <si>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</si>
  <si>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</si>
  <si>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</si>
  <si>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</si>
  <si>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</si>
  <si>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</si>
  <si>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</si>
  <si>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</si>
  <si>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</si>
  <si>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</si>
  <si>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</si>
  <si>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</si>
  <si>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</si>
  <si>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</si>
  <si>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</si>
  <si>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</si>
  <si>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</si>
  <si>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</si>
  <si>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</si>
  <si>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</si>
  <si>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</si>
  <si>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</si>
  <si>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</si>
  <si>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</si>
  <si>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</si>
  <si>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</si>
  <si>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</si>
  <si>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</si>
  <si>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</si>
  <si>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</si>
  <si>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</si>
  <si>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</si>
  <si>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</si>
  <si>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</si>
  <si>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</si>
  <si>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</si>
  <si>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</si>
  <si>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</si>
  <si>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</si>
  <si>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</si>
  <si>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</si>
  <si>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</si>
  <si>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</si>
  <si>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</si>
  <si>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</si>
  <si>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</si>
  <si>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</si>
  <si>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</si>
  <si>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</si>
  <si>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</si>
  <si>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</si>
  <si>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</si>
  <si>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</si>
  <si>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</si>
  <si>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</si>
  <si>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</si>
  <si>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</si>
  <si>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</si>
  <si>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</si>
  <si>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</si>
  <si>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</si>
  <si>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</si>
  <si>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</si>
  <si>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</si>
  <si>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</si>
  <si>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</si>
  <si>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</si>
  <si>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</si>
  <si>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</si>
  <si>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</si>
  <si>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</si>
  <si>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</si>
  <si>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</si>
  <si>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</si>
  <si>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</si>
  <si>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</si>
  <si>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</si>
  <si>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</si>
  <si>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</si>
  <si>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</si>
  <si>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</si>
  <si>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</si>
  <si>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</si>
  <si>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</si>
  <si>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</si>
  <si>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</si>
  <si>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</si>
  <si>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</si>
  <si>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</si>
  <si>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</si>
  <si>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</si>
  <si>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</si>
  <si>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</si>
  <si>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</si>
  <si>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</si>
  <si>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</si>
  <si>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</si>
  <si>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</si>
  <si>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</si>
  <si>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</si>
  <si>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</si>
  <si>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</si>
  <si>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</si>
  <si>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</si>
  <si>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</si>
  <si>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</si>
  <si>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</si>
  <si>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</si>
  <si>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</si>
  <si>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</si>
  <si>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</si>
  <si>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</si>
  <si>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</si>
  <si>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</si>
  <si>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</si>
  <si>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</si>
  <si>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</si>
  <si>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</si>
  <si>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</si>
  <si>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</si>
  <si>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</si>
  <si>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</si>
  <si>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</si>
  <si>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</si>
  <si>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</si>
  <si>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</si>
  <si>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</si>
  <si>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</si>
  <si>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</si>
  <si>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</si>
  <si>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</si>
  <si>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</si>
  <si>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</si>
  <si>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</si>
  <si>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</si>
  <si>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</si>
  <si>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</si>
  <si>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</si>
  <si>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</si>
  <si>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</si>
  <si>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</si>
  <si>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</si>
  <si>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</si>
  <si>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</si>
  <si>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</si>
  <si>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</si>
  <si>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</si>
  <si>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</si>
  <si>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</si>
  <si>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</si>
  <si>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</si>
  <si>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</si>
  <si>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</si>
  <si>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</si>
  <si>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</si>
  <si>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</si>
  <si>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</si>
  <si>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</si>
  <si>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</si>
  <si>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</si>
  <si>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</si>
  <si>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</si>
  <si>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</si>
  <si>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</si>
  <si>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</si>
  <si>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</si>
  <si>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</si>
  <si>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</si>
  <si>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</si>
  <si>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</si>
  <si>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</si>
  <si>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</si>
  <si>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</si>
  <si>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</si>
  <si>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</si>
  <si>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</si>
  <si>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</si>
  <si>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</si>
  <si>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</si>
  <si>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</si>
  <si>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</si>
  <si>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</si>
  <si>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</si>
  <si>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</si>
  <si>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</si>
  <si>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</si>
  <si>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</si>
  <si>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</si>
  <si>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</si>
  <si>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</si>
  <si>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</si>
  <si>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</si>
  <si>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</si>
  <si>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</si>
  <si>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</si>
  <si>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</si>
  <si>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</si>
  <si>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</si>
  <si>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</si>
  <si>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</si>
  <si>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</si>
  <si>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</si>
  <si>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</si>
  <si>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</si>
  <si>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</si>
  <si>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</si>
  <si>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</si>
  <si>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</si>
  <si>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</si>
  <si>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</si>
  <si>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</si>
  <si>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</si>
  <si>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</si>
  <si>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</si>
  <si>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</si>
  <si>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</si>
  <si>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</si>
  <si>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</si>
  <si>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</si>
  <si>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</si>
  <si>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</si>
  <si>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</si>
  <si>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</si>
  <si>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</si>
  <si>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</si>
  <si>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</si>
  <si>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</si>
  <si>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</si>
  <si>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</si>
  <si>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</si>
  <si>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</si>
  <si>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</si>
  <si>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</si>
  <si>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</si>
  <si>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</si>
  <si>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</si>
  <si>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</si>
  <si>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</si>
  <si>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</si>
  <si>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</si>
  <si>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</si>
  <si>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</si>
  <si>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</si>
  <si>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</si>
  <si>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</si>
  <si>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</si>
  <si>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</si>
  <si>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</si>
  <si>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</si>
  <si>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</si>
  <si>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</si>
  <si>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</si>
  <si>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</si>
  <si>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</si>
  <si>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</si>
  <si>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</si>
  <si>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</si>
  <si>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</si>
  <si>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</si>
  <si>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</si>
  <si>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</si>
  <si>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</si>
  <si>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</si>
  <si>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</si>
  <si>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</si>
  <si>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</si>
  <si>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</si>
  <si>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</si>
  <si>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</si>
  <si>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</si>
  <si>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</si>
  <si>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</si>
  <si>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</si>
  <si>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</si>
  <si>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</si>
  <si>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</si>
  <si>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</si>
  <si>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</si>
  <si>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</si>
  <si>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</si>
  <si>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</si>
  <si>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</si>
  <si>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</si>
  <si>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</si>
  <si>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</si>
  <si>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</si>
  <si>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</si>
  <si>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</si>
  <si>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</si>
  <si>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</si>
  <si>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</si>
  <si>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</si>
  <si>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</si>
  <si>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</si>
  <si>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</si>
  <si>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</si>
  <si>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</si>
  <si>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</si>
  <si>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</si>
  <si>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</si>
  <si>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</si>
  <si>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</si>
  <si>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</si>
  <si>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</si>
  <si>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</si>
  <si>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</si>
  <si>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</si>
  <si>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</si>
  <si>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</si>
  <si>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</si>
  <si>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</si>
  <si>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</si>
  <si>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</si>
  <si>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</si>
  <si>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</si>
  <si>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</si>
  <si>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</si>
  <si>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</si>
  <si>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</si>
  <si>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</si>
  <si>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</si>
  <si>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</si>
  <si>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</si>
  <si>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</si>
  <si>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</si>
  <si>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</si>
  <si>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</si>
  <si>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</si>
  <si>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</si>
  <si>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</si>
  <si>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</si>
  <si>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</si>
  <si>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</si>
  <si>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</si>
  <si>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</si>
  <si>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</si>
  <si>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</si>
  <si>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</si>
  <si>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</si>
  <si>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</si>
  <si>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</si>
  <si>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</si>
  <si>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</si>
  <si>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</si>
  <si>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</si>
  <si>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</si>
  <si>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</si>
  <si>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</si>
  <si>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</si>
  <si>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</si>
  <si>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</si>
  <si>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</si>
  <si>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</si>
  <si>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</si>
  <si>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</si>
  <si>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</si>
  <si>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</si>
  <si>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</si>
  <si>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</si>
  <si>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</si>
  <si>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</si>
  <si>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</si>
  <si>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</si>
  <si>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</si>
  <si>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</si>
  <si>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</si>
  <si>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</si>
  <si>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</si>
  <si>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</si>
  <si>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</si>
  <si>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</si>
  <si>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</si>
  <si>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</si>
  <si>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</si>
  <si>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</si>
  <si>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</si>
  <si>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</si>
  <si>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</si>
  <si>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</si>
  <si>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</si>
  <si>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</si>
  <si>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</si>
  <si>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</si>
  <si>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</si>
  <si>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</si>
  <si>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</si>
  <si>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</si>
  <si>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</si>
  <si>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</si>
  <si>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</si>
  <si>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</si>
  <si>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</si>
  <si>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</si>
  <si>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</si>
  <si>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</si>
  <si>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</si>
  <si>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</si>
  <si>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</si>
  <si>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</si>
  <si>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</si>
  <si>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</si>
  <si>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</si>
  <si>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</si>
  <si>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</si>
  <si>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</si>
  <si>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</si>
  <si>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</si>
  <si>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</si>
  <si>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</si>
  <si>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</si>
  <si>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</si>
  <si>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</si>
  <si>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</si>
  <si>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</si>
  <si>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</si>
  <si>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</si>
  <si>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</si>
  <si>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</si>
  <si>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</si>
  <si>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</si>
  <si>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</si>
  <si>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</si>
  <si>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</si>
  <si>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</si>
  <si>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</si>
  <si>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</si>
  <si>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</si>
  <si>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</si>
  <si>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</si>
  <si>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</si>
  <si>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</si>
  <si>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</si>
  <si>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</si>
  <si>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</si>
  <si>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</si>
  <si>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</si>
  <si>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</si>
  <si>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</si>
  <si>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</si>
  <si>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</si>
  <si>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</si>
  <si>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</si>
  <si>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</si>
  <si>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</si>
  <si>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</si>
  <si>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</si>
  <si>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</si>
  <si>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</si>
  <si>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</si>
  <si>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</si>
  <si>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</si>
  <si>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</si>
  <si>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</si>
  <si>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</si>
  <si>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</si>
  <si>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</si>
  <si>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</si>
  <si>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</si>
  <si>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</si>
  <si>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</si>
  <si>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</si>
  <si>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</si>
  <si>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</si>
  <si>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</si>
  <si>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</si>
  <si>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</si>
  <si>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</si>
  <si>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</si>
  <si>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</si>
  <si>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</si>
  <si>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</si>
  <si>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</si>
  <si>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</si>
  <si>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</si>
  <si>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</si>
  <si>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</si>
  <si>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</si>
  <si>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</si>
  <si>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</si>
  <si>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</si>
  <si>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</si>
  <si>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</si>
  <si>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</si>
  <si>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</si>
  <si>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</si>
  <si>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</si>
  <si>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</si>
  <si>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</si>
  <si>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</si>
  <si>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</si>
  <si>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</si>
  <si>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</si>
  <si>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</si>
  <si>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</si>
  <si>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</si>
  <si>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</si>
  <si>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</si>
  <si>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</si>
  <si>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</si>
  <si>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</si>
  <si>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</si>
  <si>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</si>
  <si>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</si>
  <si>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</si>
  <si>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</si>
  <si>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</si>
  <si>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</si>
  <si>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</si>
  <si>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</si>
  <si>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</si>
  <si>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</si>
  <si>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</si>
  <si>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</si>
  <si>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</si>
  <si>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</si>
  <si>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</si>
  <si>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</si>
  <si>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</si>
  <si>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</si>
  <si>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</si>
  <si>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</si>
  <si>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</si>
  <si>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</si>
  <si>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</si>
  <si>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</si>
  <si>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</si>
  <si>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</si>
  <si>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</si>
  <si>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</si>
  <si>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</si>
  <si>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</si>
  <si>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</si>
  <si>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</si>
  <si>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</si>
  <si>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</si>
  <si>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</si>
  <si>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</si>
  <si>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</si>
  <si>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</si>
  <si>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</si>
  <si>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</si>
  <si>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</si>
  <si>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</si>
  <si>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</si>
  <si>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</si>
  <si>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</si>
  <si>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</si>
  <si>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</si>
  <si>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</si>
  <si>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</si>
  <si>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</si>
  <si>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</si>
  <si>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</si>
  <si>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</si>
  <si>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</si>
  <si>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</si>
  <si>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</si>
  <si>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</si>
  <si>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</si>
  <si>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</si>
  <si>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</si>
  <si>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</si>
  <si>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</si>
  <si>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</si>
  <si>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</si>
  <si>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</si>
  <si>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</si>
  <si>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</si>
  <si>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</si>
  <si>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</si>
  <si>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</si>
  <si>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</si>
  <si>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</si>
  <si>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</si>
  <si>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</si>
  <si>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</si>
  <si>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</si>
  <si>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</si>
  <si>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</si>
  <si>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</si>
  <si>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</si>
  <si>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</si>
  <si>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</si>
  <si>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</si>
  <si>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</si>
  <si>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</si>
  <si>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</si>
  <si>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</si>
  <si>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</si>
  <si>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</si>
  <si>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</si>
  <si>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</si>
  <si>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</si>
  <si>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</si>
  <si>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</si>
  <si>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</si>
  <si>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</si>
  <si>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</si>
  <si>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</si>
  <si>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</si>
  <si>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</si>
  <si>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</si>
  <si>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</si>
  <si>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</si>
  <si>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</si>
  <si>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</si>
  <si>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</si>
  <si>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</si>
  <si>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</si>
  <si>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</si>
  <si>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</si>
  <si>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</si>
  <si>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</si>
  <si>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</si>
  <si>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</si>
  <si>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</si>
  <si>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</si>
  <si>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</si>
  <si>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</si>
  <si>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</si>
  <si>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</si>
  <si>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</si>
  <si>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</si>
  <si>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</si>
  <si>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</si>
  <si>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</si>
  <si>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</si>
  <si>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</si>
  <si>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</si>
  <si>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</si>
  <si>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</si>
  <si>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</si>
  <si>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</si>
  <si>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</si>
  <si>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</si>
  <si>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</si>
  <si>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</si>
  <si>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</si>
  <si>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</si>
  <si>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</si>
  <si>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</si>
  <si>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</si>
  <si>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</si>
  <si>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</si>
  <si>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</si>
  <si>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</si>
  <si>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</si>
  <si>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</si>
  <si>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</si>
  <si>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</si>
  <si>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</si>
  <si>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</si>
  <si>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</si>
  <si>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</si>
  <si>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</si>
  <si>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</si>
  <si>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</si>
  <si>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</si>
  <si>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</si>
  <si>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</si>
  <si>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</si>
  <si>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</si>
  <si>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</si>
  <si>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</si>
  <si>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</si>
  <si>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</si>
  <si>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</si>
  <si>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</si>
  <si>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</si>
  <si>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</si>
  <si>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</si>
  <si>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</si>
  <si>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</si>
  <si>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</si>
  <si>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</si>
  <si>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</si>
  <si>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</si>
  <si>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</si>
  <si>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</si>
  <si>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</si>
  <si>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</si>
  <si>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</si>
  <si>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</si>
  <si>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</si>
  <si>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</si>
  <si>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</si>
  <si>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</si>
  <si>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</si>
  <si>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</si>
  <si>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</si>
  <si>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</si>
  <si>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</si>
  <si>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</si>
  <si>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</si>
  <si>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</si>
  <si>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</si>
  <si>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</si>
  <si>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</si>
  <si>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</si>
  <si>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</si>
  <si>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</si>
  <si>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</si>
  <si>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</si>
  <si>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</si>
  <si>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</si>
  <si>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</si>
  <si>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</si>
  <si>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</si>
  <si>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</si>
  <si>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</si>
  <si>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</si>
  <si>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</si>
  <si>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</si>
  <si>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</si>
  <si>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</si>
  <si>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</si>
  <si>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</si>
  <si>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</si>
  <si>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</si>
  <si>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</si>
  <si>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</si>
  <si>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</si>
  <si>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</si>
  <si>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</si>
  <si>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</si>
  <si>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</si>
  <si>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</si>
  <si>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</si>
  <si>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</si>
  <si>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</si>
  <si>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</si>
  <si>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</si>
  <si>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</si>
  <si>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</si>
  <si>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</si>
  <si>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</si>
  <si>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</si>
  <si>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</si>
  <si>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</si>
  <si>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</si>
  <si>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</si>
  <si>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</si>
  <si>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</si>
  <si>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</si>
  <si>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</si>
  <si>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</si>
  <si>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</si>
  <si>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</si>
  <si>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</si>
  <si>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</si>
  <si>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</si>
  <si>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</si>
  <si>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</si>
  <si>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</si>
  <si>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</si>
  <si>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</si>
  <si>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</si>
  <si>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</si>
  <si>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</si>
  <si>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</si>
  <si>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</si>
  <si>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</si>
  <si>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</si>
  <si>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</si>
  <si>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</si>
  <si>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</si>
  <si>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</si>
  <si>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</si>
  <si>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</si>
  <si>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</si>
  <si>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</si>
  <si>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</si>
  <si>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</si>
  <si>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</si>
  <si>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</si>
  <si>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</si>
  <si>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</si>
  <si>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</si>
  <si>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</si>
  <si>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</si>
  <si>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</si>
  <si>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</si>
  <si>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</si>
  <si>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</si>
  <si>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</si>
  <si>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</si>
  <si>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</si>
  <si>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</si>
  <si>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</si>
  <si>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</si>
  <si>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</si>
  <si>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</si>
  <si>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</si>
  <si>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</si>
  <si>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</si>
  <si>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</si>
  <si>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</si>
  <si>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</si>
  <si>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Utilidad (pérdida) de Operación</t>
  </si>
  <si>
    <t xml:space="preserve">  </t>
  </si>
  <si>
    <t>AL 31 DE AGOSTO DE  2020</t>
  </si>
  <si>
    <t>AGOSTO/ 2020</t>
  </si>
  <si>
    <t>POR EL PERIODO DEL 01 DE ENERO AL 31 DE AGOSTO DE 2020</t>
  </si>
  <si>
    <t>Utilidad en venta de Títulos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</si>
</sst>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  <numFmt numFmtId="175" formatCode="_(* #,##0.0_);_(* \(#,##0.0\);_(* &quot;-&quot;??_);_(@_)"/>
    <numFmt numFmtId="176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78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165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165" fontId="0" fillId="0" borderId="15" xfId="1" applyFont="1" applyBorder="1"/>
    <xf numFmtId="0" fontId="0" fillId="0" borderId="15" xfId="0" applyFill="1" applyBorder="1"/>
    <xf numFmtId="165" fontId="0" fillId="0" borderId="15" xfId="1" applyFont="1" applyFill="1" applyBorder="1"/>
    <xf numFmtId="165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5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165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168" fontId="6" fillId="0" borderId="0" xfId="5" applyNumberFormat="1" applyFill="1" applyBorder="1" applyAlignment="1">
      <alignment horizontal="right" vertical="center"/>
    </xf>
    <xf numFmtId="165" fontId="0" fillId="2" borderId="1" xfId="1" applyFont="1" applyFill="1" applyBorder="1"/>
    <xf numFmtId="176" fontId="0" fillId="2" borderId="0" xfId="0" applyNumberFormat="1" applyFill="1" applyBorder="1"/>
    <xf numFmtId="176" fontId="6" fillId="2" borderId="0" xfId="0" applyNumberFormat="1" applyFont="1" applyFill="1" applyBorder="1"/>
    <xf numFmtId="175" fontId="6" fillId="2" borderId="0" xfId="1" applyNumberFormat="1" applyFont="1" applyFill="1" applyBorder="1"/>
    <xf numFmtId="43" fontId="6" fillId="2" borderId="0" xfId="0" applyNumberFormat="1" applyFont="1" applyFill="1" applyBorder="1"/>
    <xf numFmtId="175" fontId="6" fillId="2" borderId="0" xfId="1" applyNumberFormat="1" applyFont="1" applyFill="1" applyBorder="1" applyAlignment="1">
      <alignment vertical="center"/>
    </xf>
    <xf numFmtId="0" fontId="4" fillId="0" borderId="7" xfId="0" applyFont="1" applyBorder="1" applyAlignment="1">
      <alignment vertical="top" wrapText="1"/>
    </xf>
    <xf numFmtId="169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64</xdr:row>
      <xdr:rowOff>120463</xdr:rowOff>
    </xdr:from>
    <xdr:to>
      <xdr:col>1</xdr:col>
      <xdr:colOff>2202180</xdr:colOff>
      <xdr:row>67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38</xdr:row>
      <xdr:rowOff>9526</xdr:rowOff>
    </xdr:from>
    <xdr:to>
      <xdr:col>3</xdr:col>
      <xdr:colOff>1577340</xdr:colOff>
      <xdr:row>41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37</xdr:row>
      <xdr:rowOff>85726</xdr:rowOff>
    </xdr:from>
    <xdr:to>
      <xdr:col>1</xdr:col>
      <xdr:colOff>2324100</xdr:colOff>
      <xdr:row>39</xdr:row>
      <xdr:rowOff>152400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8018146"/>
          <a:ext cx="207645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Adolfo Salume Artiñano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showGridLines="0" tabSelected="1" workbookViewId="0">
      <selection activeCell="C26" sqref="C26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4.44140625" style="3" customWidth="1"/>
    <col min="7" max="7" width="13.5546875" style="2" customWidth="1"/>
    <col min="8" max="8" width="22.44140625" style="2" customWidth="1"/>
    <col min="9" max="9" width="15.441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61"/>
      <c r="C1" s="162"/>
      <c r="D1" s="162"/>
      <c r="E1" s="162"/>
      <c r="F1" s="91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3.8" x14ac:dyDescent="0.25">
      <c r="A2" s="1"/>
      <c r="B2" s="166" t="s">
        <v>3858</v>
      </c>
      <c r="C2" s="167"/>
      <c r="D2" s="167"/>
      <c r="E2" s="167"/>
      <c r="F2" s="168"/>
    </row>
    <row r="3" spans="1:22" ht="13.8" x14ac:dyDescent="0.25">
      <c r="A3" s="1"/>
      <c r="B3" s="166" t="s">
        <v>2706</v>
      </c>
      <c r="C3" s="167"/>
      <c r="D3" s="167"/>
      <c r="E3" s="167"/>
      <c r="F3" s="168"/>
    </row>
    <row r="4" spans="1:22" ht="13.8" x14ac:dyDescent="0.25">
      <c r="A4" s="1"/>
      <c r="B4" s="166" t="s">
        <v>3861</v>
      </c>
      <c r="C4" s="167"/>
      <c r="D4" s="167"/>
      <c r="E4" s="167"/>
      <c r="F4" s="168"/>
    </row>
    <row r="5" spans="1:22" x14ac:dyDescent="0.25">
      <c r="A5" s="1"/>
      <c r="B5" s="163" t="s">
        <v>3843</v>
      </c>
      <c r="C5" s="164"/>
      <c r="D5" s="164"/>
      <c r="E5" s="164"/>
      <c r="F5" s="165"/>
    </row>
    <row r="6" spans="1:22" x14ac:dyDescent="0.25">
      <c r="A6" s="1"/>
      <c r="B6" s="140"/>
      <c r="C6" s="141"/>
      <c r="D6" s="141"/>
      <c r="E6" s="141"/>
      <c r="F6" s="59"/>
    </row>
    <row r="7" spans="1:22" x14ac:dyDescent="0.25">
      <c r="A7" s="1"/>
      <c r="B7" s="140"/>
      <c r="C7" s="141"/>
      <c r="D7" s="141"/>
      <c r="E7" s="96" t="s">
        <v>3862</v>
      </c>
      <c r="F7" s="54"/>
    </row>
    <row r="8" spans="1:22" x14ac:dyDescent="0.25">
      <c r="A8" s="1"/>
      <c r="B8" s="55" t="s">
        <v>0</v>
      </c>
      <c r="C8" s="5"/>
      <c r="D8" s="141"/>
      <c r="E8" s="141"/>
      <c r="F8" s="54"/>
    </row>
    <row r="9" spans="1:22" x14ac:dyDescent="0.25">
      <c r="A9" s="1"/>
      <c r="B9" s="56" t="s">
        <v>1</v>
      </c>
      <c r="C9" s="6"/>
      <c r="D9" s="4"/>
      <c r="E9" s="4"/>
      <c r="F9" s="54"/>
    </row>
    <row r="10" spans="1:22" x14ac:dyDescent="0.25">
      <c r="A10" s="1"/>
      <c r="B10" s="57" t="s">
        <v>581</v>
      </c>
      <c r="C10" s="4"/>
      <c r="D10" s="6" t="s">
        <v>570</v>
      </c>
      <c r="E10" s="129">
        <v>14947363.539999999</v>
      </c>
      <c r="F10" s="54"/>
    </row>
    <row r="11" spans="1:22" ht="13.5" customHeight="1" x14ac:dyDescent="0.25">
      <c r="A11" s="1"/>
      <c r="B11" s="57" t="s">
        <v>582</v>
      </c>
      <c r="C11" s="4"/>
      <c r="D11" s="4"/>
      <c r="E11" s="129">
        <v>0</v>
      </c>
      <c r="F11" s="54"/>
    </row>
    <row r="12" spans="1:22" ht="21.75" customHeight="1" x14ac:dyDescent="0.25">
      <c r="A12" s="1"/>
      <c r="B12" s="57" t="s">
        <v>583</v>
      </c>
      <c r="C12" s="4"/>
      <c r="D12" s="4"/>
      <c r="E12" s="129">
        <v>8514426.2799999993</v>
      </c>
      <c r="F12" s="54"/>
    </row>
    <row r="13" spans="1:22" ht="19.5" customHeight="1" x14ac:dyDescent="0.25">
      <c r="A13" s="1"/>
      <c r="B13" s="57" t="s">
        <v>3846</v>
      </c>
      <c r="C13" s="4"/>
      <c r="D13" s="4"/>
      <c r="E13" s="129">
        <v>45255378.370000005</v>
      </c>
      <c r="F13" s="54"/>
    </row>
    <row r="14" spans="1:22" ht="22.5" customHeight="1" x14ac:dyDescent="0.25">
      <c r="A14" s="1"/>
      <c r="B14" s="57"/>
      <c r="C14" s="4"/>
      <c r="D14" s="4"/>
      <c r="E14" s="131">
        <f>SUM(E10:E13)</f>
        <v>68717168.189999998</v>
      </c>
      <c r="F14" s="54"/>
      <c r="G14" s="144"/>
    </row>
    <row r="15" spans="1:22" x14ac:dyDescent="0.25">
      <c r="A15" s="1"/>
      <c r="B15" s="56" t="s">
        <v>2</v>
      </c>
      <c r="C15" s="6"/>
      <c r="D15" s="6"/>
      <c r="E15" s="126"/>
      <c r="F15" s="54"/>
    </row>
    <row r="16" spans="1:22" ht="23.25" customHeight="1" x14ac:dyDescent="0.25">
      <c r="A16" s="1"/>
      <c r="B16" s="57" t="s">
        <v>571</v>
      </c>
      <c r="C16" s="4"/>
      <c r="D16" s="4"/>
      <c r="E16" s="151">
        <f>+E17</f>
        <v>7231872.0600000005</v>
      </c>
      <c r="F16" s="54"/>
    </row>
    <row r="17" spans="1:7" x14ac:dyDescent="0.25">
      <c r="A17" s="1"/>
      <c r="B17" s="58"/>
      <c r="C17" s="1"/>
      <c r="D17" s="1"/>
      <c r="E17" s="150">
        <v>7231872.0600000005</v>
      </c>
      <c r="F17" s="54"/>
      <c r="G17" s="145"/>
    </row>
    <row r="18" spans="1:7" x14ac:dyDescent="0.25">
      <c r="A18" s="1"/>
      <c r="B18" s="56" t="s">
        <v>3</v>
      </c>
      <c r="C18" s="6"/>
      <c r="D18" s="6"/>
      <c r="E18" s="126"/>
      <c r="F18" s="54"/>
    </row>
    <row r="19" spans="1:7" ht="12" customHeight="1" x14ac:dyDescent="0.25">
      <c r="A19" s="1"/>
      <c r="B19" s="57" t="s">
        <v>584</v>
      </c>
      <c r="C19" s="4"/>
      <c r="D19" s="4"/>
      <c r="E19" s="129">
        <v>3134060.34</v>
      </c>
      <c r="F19" s="54"/>
    </row>
    <row r="20" spans="1:7" x14ac:dyDescent="0.25">
      <c r="A20" s="1"/>
      <c r="B20" s="57"/>
      <c r="C20" s="4"/>
      <c r="D20" s="4"/>
      <c r="E20" s="125"/>
      <c r="F20" s="54"/>
    </row>
    <row r="21" spans="1:7" ht="13.8" thickBot="1" x14ac:dyDescent="0.3">
      <c r="A21" s="1"/>
      <c r="B21" s="159" t="s">
        <v>572</v>
      </c>
      <c r="C21" s="160"/>
      <c r="D21" s="52" t="s">
        <v>570</v>
      </c>
      <c r="E21" s="128">
        <f>+E14+E17+E19</f>
        <v>79083100.590000004</v>
      </c>
      <c r="F21" s="124"/>
      <c r="G21" s="146"/>
    </row>
    <row r="22" spans="1:7" ht="9" customHeight="1" thickTop="1" x14ac:dyDescent="0.25">
      <c r="A22" s="1"/>
      <c r="B22" s="138"/>
      <c r="C22" s="139"/>
      <c r="D22" s="6"/>
      <c r="E22" s="126"/>
      <c r="F22" s="54"/>
    </row>
    <row r="23" spans="1:7" x14ac:dyDescent="0.25">
      <c r="A23" s="1"/>
      <c r="B23" s="55" t="s">
        <v>4</v>
      </c>
      <c r="C23" s="5"/>
      <c r="D23" s="141"/>
      <c r="E23" s="127"/>
      <c r="F23" s="54"/>
    </row>
    <row r="24" spans="1:7" x14ac:dyDescent="0.25">
      <c r="A24" s="1"/>
      <c r="B24" s="56" t="s">
        <v>5</v>
      </c>
      <c r="C24" s="6"/>
      <c r="D24" s="6"/>
      <c r="E24" s="126"/>
      <c r="F24" s="54"/>
    </row>
    <row r="25" spans="1:7" ht="20.25" customHeight="1" x14ac:dyDescent="0.25">
      <c r="A25" s="1"/>
      <c r="B25" s="57" t="s">
        <v>585</v>
      </c>
      <c r="C25" s="4"/>
      <c r="D25" s="4"/>
      <c r="E25" s="129">
        <v>49659345.630000003</v>
      </c>
      <c r="F25" s="54"/>
    </row>
    <row r="26" spans="1:7" ht="18.75" customHeight="1" x14ac:dyDescent="0.25">
      <c r="A26" s="1"/>
      <c r="B26" s="57" t="s">
        <v>6</v>
      </c>
      <c r="C26" s="4"/>
      <c r="D26" s="4"/>
      <c r="E26" s="136">
        <v>172631.51</v>
      </c>
      <c r="F26" s="54"/>
    </row>
    <row r="27" spans="1:7" ht="12.75" customHeight="1" x14ac:dyDescent="0.25">
      <c r="A27" s="1"/>
      <c r="B27" s="58"/>
      <c r="C27" s="1"/>
      <c r="D27" s="1"/>
      <c r="E27" s="130">
        <f>+E25+E26</f>
        <v>49831977.140000001</v>
      </c>
      <c r="F27" s="54"/>
      <c r="G27" s="142"/>
    </row>
    <row r="28" spans="1:7" x14ac:dyDescent="0.25">
      <c r="A28" s="1"/>
      <c r="B28" s="56" t="s">
        <v>7</v>
      </c>
      <c r="C28" s="6"/>
      <c r="D28" s="6"/>
      <c r="E28" s="126"/>
      <c r="F28" s="54"/>
    </row>
    <row r="29" spans="1:7" x14ac:dyDescent="0.25">
      <c r="A29" s="1"/>
      <c r="B29" s="57" t="s">
        <v>8</v>
      </c>
      <c r="C29" s="4"/>
      <c r="D29" s="4"/>
      <c r="E29" s="129">
        <v>2057308.01</v>
      </c>
      <c r="F29" s="54"/>
    </row>
    <row r="30" spans="1:7" x14ac:dyDescent="0.25">
      <c r="A30" s="1"/>
      <c r="B30" s="57" t="s">
        <v>9</v>
      </c>
      <c r="C30" s="4"/>
      <c r="D30" s="4"/>
      <c r="E30" s="129">
        <v>1305688.1599999999</v>
      </c>
      <c r="F30" s="54"/>
    </row>
    <row r="31" spans="1:7" ht="22.95" customHeight="1" x14ac:dyDescent="0.25">
      <c r="A31" s="1"/>
      <c r="B31" s="57"/>
      <c r="C31" s="4"/>
      <c r="D31" s="4"/>
      <c r="E31" s="132">
        <f>+E29+E30</f>
        <v>3362996.17</v>
      </c>
      <c r="F31" s="54"/>
      <c r="G31" s="147"/>
    </row>
    <row r="32" spans="1:7" ht="13.95" customHeight="1" x14ac:dyDescent="0.25">
      <c r="A32" s="1"/>
      <c r="B32" s="57"/>
      <c r="C32" s="4"/>
      <c r="D32" s="4"/>
      <c r="E32" s="133"/>
      <c r="F32" s="54"/>
    </row>
    <row r="33" spans="1:7" ht="17.399999999999999" customHeight="1" x14ac:dyDescent="0.25">
      <c r="A33" s="1"/>
      <c r="B33" s="107" t="s">
        <v>573</v>
      </c>
      <c r="C33" s="106"/>
      <c r="D33" s="104"/>
      <c r="E33" s="134">
        <f>+E27+E31</f>
        <v>53194973.310000002</v>
      </c>
      <c r="F33" s="54"/>
      <c r="G33" s="148"/>
    </row>
    <row r="34" spans="1:7" ht="21.6" customHeight="1" x14ac:dyDescent="0.25">
      <c r="A34" s="1"/>
      <c r="B34" s="105" t="s">
        <v>10</v>
      </c>
      <c r="C34" s="106"/>
      <c r="D34" s="106"/>
      <c r="E34" s="109">
        <f>+E35+E36</f>
        <v>25888127.280000001</v>
      </c>
      <c r="F34" s="54"/>
      <c r="G34" s="149"/>
    </row>
    <row r="35" spans="1:7" ht="21.6" customHeight="1" x14ac:dyDescent="0.25">
      <c r="A35" s="1"/>
      <c r="B35" s="103" t="s">
        <v>11</v>
      </c>
      <c r="C35" s="104"/>
      <c r="D35" s="104"/>
      <c r="E35" s="129">
        <v>20333675</v>
      </c>
      <c r="F35" s="54"/>
      <c r="G35" s="152"/>
    </row>
    <row r="36" spans="1:7" ht="21.6" customHeight="1" x14ac:dyDescent="0.25">
      <c r="A36" s="1"/>
      <c r="B36" s="103" t="s">
        <v>3853</v>
      </c>
      <c r="C36" s="106"/>
      <c r="D36" s="106"/>
      <c r="E36" s="136">
        <v>5554452.2800000012</v>
      </c>
      <c r="F36" s="54"/>
    </row>
    <row r="37" spans="1:7" x14ac:dyDescent="0.25">
      <c r="B37" s="57"/>
      <c r="C37" s="4"/>
      <c r="D37" s="4"/>
      <c r="E37" s="102"/>
      <c r="F37" s="54"/>
    </row>
    <row r="38" spans="1:7" ht="15" x14ac:dyDescent="0.4">
      <c r="B38" s="60" t="s">
        <v>574</v>
      </c>
      <c r="C38" s="6"/>
      <c r="D38" s="6" t="s">
        <v>570</v>
      </c>
      <c r="E38" s="108">
        <f>+E33+E34</f>
        <v>79083100.590000004</v>
      </c>
      <c r="F38" s="54"/>
      <c r="G38" s="143"/>
    </row>
    <row r="39" spans="1:7" x14ac:dyDescent="0.25">
      <c r="B39" s="61"/>
      <c r="C39" s="62"/>
      <c r="E39" s="102">
        <f>+E21-E38</f>
        <v>0</v>
      </c>
      <c r="F39" s="135"/>
    </row>
    <row r="40" spans="1:7" x14ac:dyDescent="0.25">
      <c r="B40" s="61"/>
      <c r="C40" s="62"/>
      <c r="E40" s="102"/>
      <c r="F40" s="54"/>
    </row>
    <row r="41" spans="1:7" x14ac:dyDescent="0.25">
      <c r="B41" s="63"/>
      <c r="D41" s="19"/>
      <c r="E41" s="102"/>
      <c r="F41" s="54"/>
    </row>
    <row r="42" spans="1:7" x14ac:dyDescent="0.25">
      <c r="B42" s="63"/>
      <c r="F42" s="54"/>
    </row>
    <row r="43" spans="1:7" hidden="1" x14ac:dyDescent="0.25">
      <c r="B43" s="63"/>
      <c r="F43" s="54"/>
    </row>
    <row r="44" spans="1:7" hidden="1" x14ac:dyDescent="0.25">
      <c r="B44" s="63"/>
      <c r="F44" s="54"/>
    </row>
    <row r="45" spans="1:7" hidden="1" x14ac:dyDescent="0.25">
      <c r="B45" s="63"/>
      <c r="F45" s="54"/>
    </row>
    <row r="46" spans="1:7" hidden="1" x14ac:dyDescent="0.25">
      <c r="B46" s="63"/>
      <c r="F46" s="54"/>
    </row>
    <row r="47" spans="1:7" hidden="1" x14ac:dyDescent="0.25">
      <c r="B47" s="63"/>
      <c r="F47" s="54"/>
    </row>
    <row r="48" spans="1:7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5"/>
      <c r="F78" s="2"/>
    </row>
    <row r="79" spans="2:6" x14ac:dyDescent="0.25">
      <c r="D79" s="115"/>
      <c r="F79" s="2"/>
    </row>
    <row r="80" spans="2:6" x14ac:dyDescent="0.25">
      <c r="D80" s="115"/>
      <c r="F80" s="2"/>
    </row>
    <row r="81" spans="4:6" x14ac:dyDescent="0.25">
      <c r="D81" s="115"/>
      <c r="E81" s="102"/>
      <c r="F81" s="2"/>
    </row>
    <row r="82" spans="4:6" x14ac:dyDescent="0.25">
      <c r="D82" s="115"/>
      <c r="F82" s="2"/>
    </row>
    <row r="83" spans="4:6" x14ac:dyDescent="0.25">
      <c r="D83" s="115"/>
    </row>
    <row r="84" spans="4:6" x14ac:dyDescent="0.25">
      <c r="D84" s="115"/>
    </row>
    <row r="85" spans="4:6" x14ac:dyDescent="0.25">
      <c r="D85" s="115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5"/>
  <sheetViews>
    <sheetView showGridLines="0" topLeftCell="B25" zoomScaleNormal="100" workbookViewId="0">
      <selection activeCell="C26" sqref="C26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9.5546875" style="8" bestFit="1" customWidth="1"/>
    <col min="6" max="6" width="12.5546875" style="8" bestFit="1" customWidth="1"/>
    <col min="7" max="7" width="18.6640625" style="8" bestFit="1" customWidth="1"/>
    <col min="8" max="16384" width="9.109375" style="8"/>
  </cols>
  <sheetData>
    <row r="1" spans="1:8" ht="72" customHeight="1" x14ac:dyDescent="0.25">
      <c r="A1" s="69"/>
      <c r="B1" s="89"/>
      <c r="C1" s="90"/>
      <c r="D1" s="112"/>
    </row>
    <row r="2" spans="1:8" x14ac:dyDescent="0.25">
      <c r="A2" s="70"/>
      <c r="B2" s="169" t="s">
        <v>3858</v>
      </c>
      <c r="C2" s="170"/>
      <c r="D2" s="171"/>
    </row>
    <row r="3" spans="1:8" x14ac:dyDescent="0.25">
      <c r="A3" s="70"/>
      <c r="B3" s="172" t="s">
        <v>2686</v>
      </c>
      <c r="C3" s="173"/>
      <c r="D3" s="174"/>
    </row>
    <row r="4" spans="1:8" ht="12.75" customHeight="1" x14ac:dyDescent="0.25">
      <c r="A4" s="70"/>
      <c r="B4" s="172" t="s">
        <v>3863</v>
      </c>
      <c r="C4" s="173"/>
      <c r="D4" s="174"/>
    </row>
    <row r="5" spans="1:8" ht="12.75" customHeight="1" thickBot="1" x14ac:dyDescent="0.3">
      <c r="A5" s="70"/>
      <c r="B5" s="175" t="s">
        <v>3843</v>
      </c>
      <c r="C5" s="176"/>
      <c r="D5" s="177"/>
    </row>
    <row r="6" spans="1:8" ht="12.75" customHeight="1" thickBot="1" x14ac:dyDescent="0.3">
      <c r="A6" s="70"/>
      <c r="B6" s="84"/>
      <c r="C6" s="85"/>
      <c r="D6" s="92"/>
    </row>
    <row r="7" spans="1:8" ht="28.95" customHeight="1" x14ac:dyDescent="0.25">
      <c r="A7" s="70"/>
      <c r="B7" s="89"/>
      <c r="C7" s="90"/>
      <c r="D7" s="110"/>
    </row>
    <row r="8" spans="1:8" x14ac:dyDescent="0.25">
      <c r="A8" s="70"/>
      <c r="B8" s="73" t="s">
        <v>2687</v>
      </c>
      <c r="C8" s="13"/>
      <c r="D8" s="98">
        <f>+SUM(D9:D16)</f>
        <v>19380402.400000002</v>
      </c>
      <c r="F8" s="154"/>
      <c r="G8" s="155"/>
    </row>
    <row r="9" spans="1:8" x14ac:dyDescent="0.25">
      <c r="A9" s="70"/>
      <c r="B9" s="74" t="s">
        <v>2688</v>
      </c>
      <c r="C9" s="11"/>
      <c r="D9" s="86">
        <v>16949055.52</v>
      </c>
      <c r="F9" s="154"/>
    </row>
    <row r="10" spans="1:8" ht="15" customHeight="1" x14ac:dyDescent="0.25">
      <c r="A10" s="70"/>
      <c r="B10" s="74" t="s">
        <v>2689</v>
      </c>
      <c r="C10" s="11"/>
      <c r="D10" s="86">
        <v>277154.76999999996</v>
      </c>
      <c r="F10" s="153"/>
    </row>
    <row r="11" spans="1:8" x14ac:dyDescent="0.25">
      <c r="A11" s="70"/>
      <c r="B11" s="74" t="s">
        <v>2690</v>
      </c>
      <c r="C11" s="11"/>
      <c r="D11" s="86">
        <v>306012.64</v>
      </c>
    </row>
    <row r="12" spans="1:8" x14ac:dyDescent="0.25">
      <c r="A12" s="70"/>
      <c r="B12" s="157" t="s">
        <v>3864</v>
      </c>
      <c r="C12" s="11"/>
      <c r="D12" s="86">
        <v>161948.87</v>
      </c>
    </row>
    <row r="13" spans="1:8" x14ac:dyDescent="0.25">
      <c r="A13" s="70"/>
      <c r="B13" s="74" t="s">
        <v>2691</v>
      </c>
      <c r="C13" s="11"/>
      <c r="D13" s="86">
        <v>150</v>
      </c>
      <c r="E13" s="153"/>
      <c r="F13" s="153"/>
    </row>
    <row r="14" spans="1:8" x14ac:dyDescent="0.25">
      <c r="A14" s="70"/>
      <c r="B14" s="74" t="s">
        <v>2692</v>
      </c>
      <c r="C14" s="11"/>
      <c r="D14" s="86">
        <v>190710.48</v>
      </c>
    </row>
    <row r="15" spans="1:8" x14ac:dyDescent="0.25">
      <c r="A15" s="70"/>
      <c r="B15" s="74" t="s">
        <v>3842</v>
      </c>
      <c r="C15" s="11"/>
      <c r="D15" s="86">
        <v>0</v>
      </c>
      <c r="H15" s="8" t="s">
        <v>3860</v>
      </c>
    </row>
    <row r="16" spans="1:8" x14ac:dyDescent="0.25">
      <c r="A16" s="70"/>
      <c r="B16" s="74" t="s">
        <v>2693</v>
      </c>
      <c r="C16" s="11"/>
      <c r="D16" s="86">
        <v>1495370.12</v>
      </c>
      <c r="E16" s="154"/>
      <c r="F16" s="153"/>
    </row>
    <row r="17" spans="1:7" x14ac:dyDescent="0.25">
      <c r="A17" s="70"/>
      <c r="B17" s="75"/>
      <c r="C17" s="14"/>
      <c r="D17" s="87"/>
    </row>
    <row r="18" spans="1:7" x14ac:dyDescent="0.25">
      <c r="A18" s="70"/>
      <c r="B18" s="73" t="s">
        <v>2694</v>
      </c>
      <c r="C18" s="13"/>
      <c r="D18" s="97">
        <f>+D19+D20</f>
        <v>1805064.65</v>
      </c>
    </row>
    <row r="19" spans="1:7" x14ac:dyDescent="0.25">
      <c r="A19" s="70"/>
      <c r="B19" s="74" t="s">
        <v>2695</v>
      </c>
      <c r="C19" s="11"/>
      <c r="D19" s="86">
        <v>1196506.73</v>
      </c>
    </row>
    <row r="20" spans="1:7" ht="16.5" customHeight="1" x14ac:dyDescent="0.25">
      <c r="A20" s="70"/>
      <c r="B20" s="74" t="s">
        <v>2693</v>
      </c>
      <c r="C20" s="11"/>
      <c r="D20" s="86">
        <v>608557.91999999993</v>
      </c>
    </row>
    <row r="21" spans="1:7" ht="19.95" customHeight="1" x14ac:dyDescent="0.25">
      <c r="A21" s="70"/>
      <c r="B21" s="74" t="s">
        <v>2696</v>
      </c>
      <c r="C21" s="13"/>
      <c r="D21" s="86">
        <v>1923756.23</v>
      </c>
    </row>
    <row r="22" spans="1:7" x14ac:dyDescent="0.25">
      <c r="A22" s="70"/>
      <c r="B22" s="73" t="s">
        <v>2698</v>
      </c>
      <c r="C22" s="13"/>
      <c r="D22" s="99">
        <f>+D8-D18-D21</f>
        <v>15651581.520000003</v>
      </c>
    </row>
    <row r="23" spans="1:7" x14ac:dyDescent="0.25">
      <c r="A23" s="70"/>
      <c r="B23" s="75"/>
      <c r="C23" s="14"/>
      <c r="D23" s="87"/>
    </row>
    <row r="24" spans="1:7" x14ac:dyDescent="0.25">
      <c r="A24" s="70"/>
      <c r="B24" s="73" t="s">
        <v>2699</v>
      </c>
      <c r="C24" s="13"/>
      <c r="D24" s="97">
        <f>+SUM(D25:D27)</f>
        <v>14699474.52</v>
      </c>
    </row>
    <row r="25" spans="1:7" ht="20.399999999999999" customHeight="1" x14ac:dyDescent="0.25">
      <c r="A25" s="70"/>
      <c r="B25" s="74" t="s">
        <v>2700</v>
      </c>
      <c r="C25" s="11"/>
      <c r="D25" s="86">
        <v>7257045.2999999998</v>
      </c>
    </row>
    <row r="26" spans="1:7" ht="18" customHeight="1" x14ac:dyDescent="0.25">
      <c r="A26" s="70"/>
      <c r="B26" s="74" t="s">
        <v>2701</v>
      </c>
      <c r="C26" s="11"/>
      <c r="D26" s="86">
        <v>6370237.5499999998</v>
      </c>
      <c r="E26" s="153"/>
    </row>
    <row r="27" spans="1:7" ht="15.6" customHeight="1" x14ac:dyDescent="0.25">
      <c r="A27" s="70"/>
      <c r="B27" s="74" t="s">
        <v>2702</v>
      </c>
      <c r="C27" s="11"/>
      <c r="D27" s="86">
        <v>1072191.67</v>
      </c>
      <c r="E27" s="153"/>
    </row>
    <row r="28" spans="1:7" x14ac:dyDescent="0.25">
      <c r="A28" s="70"/>
      <c r="B28" s="75"/>
      <c r="C28" s="14"/>
      <c r="D28" s="94"/>
    </row>
    <row r="29" spans="1:7" x14ac:dyDescent="0.25">
      <c r="A29" s="70"/>
      <c r="B29" s="73" t="s">
        <v>3859</v>
      </c>
      <c r="C29" s="13"/>
      <c r="D29" s="97">
        <f>+D22-D24</f>
        <v>952107.00000000373</v>
      </c>
      <c r="F29" s="153"/>
      <c r="G29" s="153"/>
    </row>
    <row r="30" spans="1:7" ht="29.25" customHeight="1" x14ac:dyDescent="0.25">
      <c r="A30" s="70"/>
      <c r="B30" s="101" t="s">
        <v>3845</v>
      </c>
      <c r="C30" s="13"/>
      <c r="D30" s="137">
        <v>1061376.7</v>
      </c>
    </row>
    <row r="31" spans="1:7" ht="12.6" customHeight="1" x14ac:dyDescent="0.25">
      <c r="A31" s="70"/>
      <c r="B31" s="74"/>
      <c r="C31" s="13"/>
      <c r="D31" s="88"/>
    </row>
    <row r="32" spans="1:7" ht="27.6" customHeight="1" x14ac:dyDescent="0.25">
      <c r="A32" s="70"/>
      <c r="B32" s="73" t="s">
        <v>3851</v>
      </c>
      <c r="C32" s="13"/>
      <c r="D32" s="123">
        <f>+D29+D30</f>
        <v>2013483.7000000037</v>
      </c>
    </row>
    <row r="33" spans="1:6" ht="19.5" customHeight="1" x14ac:dyDescent="0.25">
      <c r="A33" s="70"/>
      <c r="B33" s="82" t="s">
        <v>2704</v>
      </c>
      <c r="C33" s="12"/>
      <c r="D33" s="100">
        <v>592016.71</v>
      </c>
      <c r="F33" s="153"/>
    </row>
    <row r="34" spans="1:6" ht="22.5" customHeight="1" x14ac:dyDescent="0.25">
      <c r="A34" s="70"/>
      <c r="B34" s="74" t="s">
        <v>3841</v>
      </c>
      <c r="C34" s="13"/>
      <c r="D34" s="114">
        <v>100835.61</v>
      </c>
      <c r="F34" s="156"/>
    </row>
    <row r="35" spans="1:6" ht="20.25" customHeight="1" x14ac:dyDescent="0.25">
      <c r="A35" s="70"/>
      <c r="B35" s="73" t="s">
        <v>3852</v>
      </c>
      <c r="C35" s="13"/>
      <c r="D35" s="98">
        <f>+D32-D33-D34</f>
        <v>1320631.3800000036</v>
      </c>
      <c r="E35" s="158"/>
    </row>
    <row r="36" spans="1:6" x14ac:dyDescent="0.25">
      <c r="A36" s="70"/>
      <c r="B36" s="75"/>
      <c r="C36" s="14"/>
      <c r="D36" s="111"/>
    </row>
    <row r="37" spans="1:6" x14ac:dyDescent="0.25">
      <c r="A37" s="70"/>
      <c r="B37" s="83"/>
      <c r="C37" s="76"/>
      <c r="D37" s="93"/>
    </row>
    <row r="38" spans="1:6" x14ac:dyDescent="0.25">
      <c r="A38" s="70"/>
      <c r="B38" s="70"/>
      <c r="D38" s="94"/>
    </row>
    <row r="39" spans="1:6" ht="19.5" customHeight="1" x14ac:dyDescent="0.25">
      <c r="A39" s="70"/>
      <c r="B39" s="70"/>
      <c r="D39" s="94"/>
    </row>
    <row r="40" spans="1:6" x14ac:dyDescent="0.25">
      <c r="A40" s="70"/>
      <c r="B40" s="70"/>
      <c r="D40" s="94"/>
    </row>
    <row r="41" spans="1:6" x14ac:dyDescent="0.25">
      <c r="A41" s="70"/>
      <c r="B41" s="70"/>
      <c r="D41" s="94"/>
    </row>
    <row r="42" spans="1:6" x14ac:dyDescent="0.25">
      <c r="A42" s="70"/>
      <c r="B42" s="70"/>
      <c r="D42" s="94"/>
    </row>
    <row r="43" spans="1:6" x14ac:dyDescent="0.25">
      <c r="A43" s="70"/>
      <c r="B43" s="70"/>
      <c r="D43" s="94"/>
    </row>
    <row r="44" spans="1:6" x14ac:dyDescent="0.25">
      <c r="A44" s="70"/>
      <c r="B44" s="70"/>
      <c r="D44" s="94"/>
    </row>
    <row r="45" spans="1:6" x14ac:dyDescent="0.25">
      <c r="A45" s="70"/>
      <c r="B45" s="70"/>
      <c r="D45" s="94"/>
    </row>
    <row r="46" spans="1:6" x14ac:dyDescent="0.25">
      <c r="A46" s="70"/>
      <c r="B46" s="70"/>
      <c r="D46" s="94"/>
    </row>
    <row r="47" spans="1:6" ht="13.8" thickBot="1" x14ac:dyDescent="0.3">
      <c r="A47" s="71"/>
      <c r="B47" s="71"/>
      <c r="C47" s="72"/>
      <c r="D47" s="95"/>
    </row>
    <row r="48" spans="1:6" x14ac:dyDescent="0.25">
      <c r="D48" s="113"/>
    </row>
    <row r="49" spans="4:20" x14ac:dyDescent="0.25">
      <c r="D49" s="113"/>
    </row>
    <row r="55" spans="4:20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4:20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4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4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4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4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4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4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4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4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664062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6" t="s">
        <v>283</v>
      </c>
      <c r="B4" s="116" t="s">
        <v>3847</v>
      </c>
      <c r="C4" s="117">
        <v>43496</v>
      </c>
    </row>
    <row r="5" spans="1:3" x14ac:dyDescent="0.25">
      <c r="A5" s="118" t="s">
        <v>1381</v>
      </c>
      <c r="B5" s="118" t="s">
        <v>289</v>
      </c>
      <c r="C5" s="119">
        <f>IFERROR(VLOOKUP(A5,'[1]BALANCE 31 01 2019'!$A:$G,7,FALSE),0)</f>
        <v>20333675</v>
      </c>
    </row>
    <row r="6" spans="1:3" x14ac:dyDescent="0.25">
      <c r="A6" s="118" t="s">
        <v>1385</v>
      </c>
      <c r="B6" s="118" t="s">
        <v>299</v>
      </c>
      <c r="C6" s="119">
        <f>IFERROR(VLOOKUP(A6,'[1]BALANCE 31 01 2019'!$A:$G,7,FALSE),0)</f>
        <v>2732776.81</v>
      </c>
    </row>
    <row r="7" spans="1:3" x14ac:dyDescent="0.25">
      <c r="A7" s="118" t="s">
        <v>1389</v>
      </c>
      <c r="B7" s="118" t="s">
        <v>307</v>
      </c>
      <c r="C7" s="119">
        <f>IFERROR(VLOOKUP(A7,'[1]BALANCE 31 01 2019'!$A:$G,7,FALSE),0)</f>
        <v>4162492.53</v>
      </c>
    </row>
    <row r="8" spans="1:3" x14ac:dyDescent="0.25">
      <c r="A8" s="118" t="s">
        <v>1394</v>
      </c>
      <c r="B8" s="118" t="s">
        <v>1391</v>
      </c>
      <c r="C8" s="119">
        <f>IFERROR(VLOOKUP(A8,'[1]BALANCE 31 01 2019'!$A:$G,7,FALSE),0)</f>
        <v>-3217397.13</v>
      </c>
    </row>
    <row r="9" spans="1:3" x14ac:dyDescent="0.25">
      <c r="A9" s="120" t="s">
        <v>3848</v>
      </c>
      <c r="B9" s="120" t="s">
        <v>3849</v>
      </c>
      <c r="C9" s="121">
        <f>[1]ER!B30</f>
        <v>62474.649999999121</v>
      </c>
    </row>
    <row r="10" spans="1:3" x14ac:dyDescent="0.25">
      <c r="A10" s="118" t="s">
        <v>1398</v>
      </c>
      <c r="B10" s="118" t="s">
        <v>566</v>
      </c>
      <c r="C10" s="119">
        <f>IFERROR(VLOOKUP(A10,'[1]BALANCE 31 01 2019'!$A:$G,7,FALSE),0)</f>
        <v>595538.5</v>
      </c>
    </row>
    <row r="11" spans="1:3" x14ac:dyDescent="0.25">
      <c r="A11" s="118" t="s">
        <v>3327</v>
      </c>
      <c r="B11" s="118" t="s">
        <v>3643</v>
      </c>
      <c r="C11" s="119">
        <f>IFERROR(VLOOKUP(A11,'[1]BALANCE 31 01 2019'!$A:$G,7,FALSE),0)</f>
        <v>812.69</v>
      </c>
    </row>
    <row r="12" spans="1:3" x14ac:dyDescent="0.25">
      <c r="A12" s="118"/>
      <c r="B12" s="118" t="s">
        <v>3850</v>
      </c>
      <c r="C12" s="122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Coreas</cp:lastModifiedBy>
  <cp:lastPrinted>2020-09-30T19:07:24Z</cp:lastPrinted>
  <dcterms:created xsi:type="dcterms:W3CDTF">2010-07-07T18:45:06Z</dcterms:created>
  <dcterms:modified xsi:type="dcterms:W3CDTF">2020-09-30T19:07:57Z</dcterms:modified>
</cp:coreProperties>
</file>