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925F99E9-BF5D-45A5-ADDB-3606B77EA9DF}" xr6:coauthVersionLast="45" xr6:coauthVersionMax="45" xr10:uidLastSave="{00000000-0000-0000-0000-000000000000}"/>
  <bookViews>
    <workbookView xWindow="780" yWindow="780" windowWidth="9975" windowHeight="10605" tabRatio="658" activeTab="2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G13" i="2"/>
  <c r="E85" i="3" l="1"/>
  <c r="E13" i="3"/>
  <c r="E19" i="3" s="1"/>
  <c r="I40" i="2" l="1"/>
  <c r="H85" i="3" l="1"/>
  <c r="I59" i="2" l="1"/>
  <c r="I41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<sst xmlns="http://schemas.openxmlformats.org/spreadsheetml/2006/main" count="132" uniqueCount="120">
  <si>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</si>
  <si>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</si>
  <si>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</si>
  <si>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</si>
  <si>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</si>
  <si>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</si>
  <si>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</si>
  <si>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</si>
  <si>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</si>
  <si>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</si>
  <si>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</si>
  <si>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</si>
  <si>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</si>
  <si>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</si>
  <si>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</si>
  <si>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</si>
  <si>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</si>
  <si>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</si>
  <si>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</si>
  <si>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</si>
  <si>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</si>
  <si>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</si>
  <si>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</si>
  <si>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</si>
  <si>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</si>
  <si>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</si>
  <si>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</si>
  <si>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</si>
  <si>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</si>
  <si>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</si>
  <si>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</si>
  <si>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</si>
  <si>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</si>
  <si>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</si>
  <si>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</si>
  <si>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</si>
  <si>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</si>
  <si>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</si>
  <si>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</si>
  <si>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</si>
  <si>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</si>
  <si>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</si>
  <si>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</si>
  <si>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</si>
  <si>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</si>
  <si>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</si>
  <si>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</si>
  <si>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</si>
  <si>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</si>
  <si>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</si>
  <si>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</si>
  <si>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</si>
  <si>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</si>
  <si>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</si>
  <si>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</si>
  <si>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</si>
  <si>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</si>
  <si>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</si>
  <si>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</si>
  <si>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</si>
  <si>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</si>
  <si>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</si>
  <si>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</si>
  <si>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</si>
  <si>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</si>
  <si>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</si>
  <si>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</si>
  <si>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</si>
  <si>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</si>
  <si>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</si>
  <si>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</si>
  <si>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</si>
  <si>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</si>
  <si>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</si>
  <si>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</si>
  <si>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</si>
  <si>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</si>
  <si>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</si>
  <si>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</si>
  <si>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</si>
  <si>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</si>
  <si>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</si>
  <si>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</si>
  <si>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</si>
  <si>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</si>
  <si>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</si>
  <si>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</si>
  <si>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</si>
  <si>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</si>
  <si>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</si>
  <si>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</si>
  <si>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</si>
  <si>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</si>
  <si>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</si>
  <si>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</si>
  <si>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</si>
  <si>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</si>
  <si>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</si>
  <si>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</si>
  <si>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</si>
  <si>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</si>
  <si>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</si>
  <si>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</si>
  <si>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</si>
  <si>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</si>
  <si>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</si>
  <si>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</si>
  <si>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</si>
  <si>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</si>
  <si>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</si>
  <si>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</si>
  <si>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</si>
  <si>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</si>
  <si>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</si>
  <si>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</si>
  <si>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</si>
  <si>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30.06.2019</t>
  </si>
  <si>
    <t>30.06.2020</t>
  </si>
  <si>
    <t>ESTADO DE RESULTADOS DEL 1o.DE ENERO AL 30 DE JUNIO 2020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</si>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</sst>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167" fontId="4" fillId="0" borderId="0" xfId="1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view="pageBreakPreview" topLeftCell="A2" zoomScale="80" zoomScaleNormal="80" zoomScaleSheetLayoutView="80" workbookViewId="0">
      <selection activeCell="J54" sqref="J54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x14ac:dyDescent="0.2">
      <c r="B7" s="82" t="s">
        <v>118</v>
      </c>
      <c r="C7" s="82"/>
      <c r="D7" s="82"/>
      <c r="E7" s="82"/>
      <c r="F7" s="82"/>
      <c r="G7" s="82"/>
      <c r="H7" s="82"/>
      <c r="I7" s="82"/>
      <c r="J7" s="82"/>
    </row>
    <row r="8" spans="2:13" x14ac:dyDescent="0.2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117</v>
      </c>
      <c r="I12" s="10"/>
      <c r="J12" s="11" t="s">
        <v>116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80">
        <v>1438.8</v>
      </c>
      <c r="I15" s="63"/>
      <c r="J15" s="43">
        <v>1478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1438.8</v>
      </c>
      <c r="I17" s="63"/>
      <c r="J17" s="64">
        <f>+J16+J15</f>
        <v>1478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539.9</v>
      </c>
      <c r="I19" s="63"/>
      <c r="J19" s="43">
        <v>608.4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898.9</v>
      </c>
      <c r="I21" s="63"/>
      <c r="J21" s="64">
        <f>+J17-J19</f>
        <v>869.6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898.9</v>
      </c>
      <c r="I32" s="63"/>
      <c r="J32" s="64">
        <f>+J21-J30</f>
        <v>869.6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138.6</v>
      </c>
      <c r="I36" s="63"/>
      <c r="J36" s="53">
        <v>109.1</v>
      </c>
      <c r="K36" s="8"/>
    </row>
    <row r="37" spans="2:11" x14ac:dyDescent="0.2">
      <c r="D37" s="8" t="s">
        <v>11</v>
      </c>
      <c r="E37" s="8"/>
      <c r="F37" s="8"/>
      <c r="G37" s="8"/>
      <c r="H37" s="53">
        <v>161.4</v>
      </c>
      <c r="I37" s="63"/>
      <c r="J37" s="53">
        <v>219.1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4</v>
      </c>
      <c r="I41" s="63"/>
      <c r="J41" s="43">
        <v>-11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3" t="s">
        <v>80</v>
      </c>
      <c r="D44" s="83"/>
      <c r="E44" s="83"/>
      <c r="F44" s="83"/>
      <c r="G44" s="78"/>
      <c r="H44" s="64">
        <f>H32-H35-H36-H37-H38+H41+H42</f>
        <v>602.9</v>
      </c>
      <c r="I44" s="64"/>
      <c r="J44" s="64">
        <f>J32-J35-J36-J37-J38+J41+J42</f>
        <v>530.4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107.6</v>
      </c>
      <c r="I48" s="63"/>
      <c r="J48" s="53">
        <v>78.7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495.29999999999995</v>
      </c>
      <c r="I52" s="63"/>
      <c r="J52" s="59">
        <f>J44-J48-J49</f>
        <v>451.7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113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4" t="s">
        <v>97</v>
      </c>
      <c r="H60" s="84"/>
      <c r="I60" s="84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B19" zoomScale="80" zoomScaleNormal="90" zoomScaleSheetLayoutView="80" workbookViewId="0">
      <selection activeCell="G40" sqref="G40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1" t="s">
        <v>86</v>
      </c>
      <c r="C6" s="81"/>
      <c r="D6" s="81"/>
      <c r="E6" s="81"/>
      <c r="F6" s="81"/>
      <c r="G6" s="81"/>
      <c r="H6" s="81"/>
      <c r="I6" s="81"/>
    </row>
    <row r="7" spans="2:11" x14ac:dyDescent="0.2">
      <c r="B7" s="83" t="s">
        <v>111</v>
      </c>
      <c r="C7" s="85"/>
      <c r="D7" s="85"/>
      <c r="E7" s="85"/>
      <c r="F7" s="85"/>
      <c r="G7" s="85"/>
      <c r="H7" s="85"/>
      <c r="I7" s="85"/>
    </row>
    <row r="8" spans="2:11" x14ac:dyDescent="0.2">
      <c r="B8" s="85" t="s">
        <v>16</v>
      </c>
      <c r="C8" s="85"/>
      <c r="D8" s="85"/>
      <c r="E8" s="85"/>
      <c r="F8" s="85"/>
      <c r="G8" s="85"/>
      <c r="H8" s="85"/>
      <c r="I8" s="85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101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117</v>
      </c>
      <c r="H11" s="25"/>
      <c r="I11" s="11" t="s">
        <v>114</v>
      </c>
    </row>
    <row r="12" spans="2:11" x14ac:dyDescent="0.2">
      <c r="B12" s="13" t="s">
        <v>102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163.2+219.9</f>
        <v>383.1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f>259.1+1450</f>
        <v>1709.1</v>
      </c>
      <c r="H14" s="25"/>
      <c r="I14" s="25">
        <f>53.7+34.8</f>
        <v>88.5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268.89999999999998</v>
      </c>
      <c r="H16" s="25"/>
      <c r="I16" s="26">
        <v>84.2</v>
      </c>
      <c r="J16" s="25"/>
    </row>
    <row r="17" spans="1:12" x14ac:dyDescent="0.2">
      <c r="B17"/>
      <c r="C17" s="18" t="s">
        <v>104</v>
      </c>
      <c r="D17" s="31"/>
      <c r="E17" s="25"/>
      <c r="F17" s="25"/>
      <c r="G17" s="36">
        <f>SUM(G13:G16)</f>
        <v>2361.1</v>
      </c>
      <c r="H17" s="36"/>
      <c r="I17" s="36">
        <f>SUM(I13:I16)</f>
        <v>531.1</v>
      </c>
      <c r="J17" s="36"/>
    </row>
    <row r="18" spans="1:12" ht="15" customHeight="1" x14ac:dyDescent="0.2"/>
    <row r="19" spans="1:12" x14ac:dyDescent="0.2">
      <c r="A19"/>
      <c r="B19" s="13" t="s">
        <v>103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13635.5</v>
      </c>
      <c r="H20" s="25"/>
      <c r="I20" s="25">
        <f>7726.3+5102+820.3</f>
        <v>13648.599999999999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98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105</v>
      </c>
      <c r="D24" s="31"/>
      <c r="E24" s="25"/>
      <c r="F24" s="25"/>
      <c r="G24" s="36">
        <f>SUM(G20:G23)</f>
        <v>17135.5</v>
      </c>
      <c r="H24" s="25"/>
      <c r="I24" s="36">
        <f>SUM(I20:I23)</f>
        <v>17148.599999999999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106</v>
      </c>
      <c r="D27" s="30"/>
      <c r="E27" s="25"/>
      <c r="F27" s="25"/>
      <c r="G27" s="38">
        <f>+G24+G17</f>
        <v>19496.599999999999</v>
      </c>
      <c r="H27" s="25"/>
      <c r="I27" s="38">
        <f>+I24+I17</f>
        <v>17679.699999999997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102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">
      <c r="B35" s="25" t="s">
        <v>24</v>
      </c>
      <c r="C35" s="25"/>
      <c r="D35" s="25"/>
      <c r="E35" s="25"/>
      <c r="F35" s="25"/>
      <c r="G35" s="25">
        <v>3800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1141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4941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600.70000000000005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188.6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789.30000000000007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107</v>
      </c>
      <c r="D44"/>
      <c r="E44"/>
      <c r="F44"/>
      <c r="G44" s="36">
        <f>G38+G42</f>
        <v>5730.3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103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99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5085.7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108</v>
      </c>
      <c r="D51" s="25"/>
      <c r="E51" s="25"/>
      <c r="F51" s="25"/>
      <c r="G51" s="36">
        <f>SUM(G48:G49)</f>
        <v>6014.5999999999995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100</v>
      </c>
      <c r="G53" s="64">
        <f>+G44+G51</f>
        <v>11744.9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495.29999999999995</v>
      </c>
      <c r="H60" s="25"/>
      <c r="I60" s="43">
        <v>921</v>
      </c>
      <c r="J60" s="25"/>
    </row>
    <row r="61" spans="2:12" x14ac:dyDescent="0.2">
      <c r="B61" s="25"/>
      <c r="C61" s="6" t="s">
        <v>109</v>
      </c>
      <c r="D61" s="31"/>
      <c r="E61" s="25"/>
      <c r="F61" s="25"/>
      <c r="G61" s="37">
        <f>SUM(G57:G60)</f>
        <v>7751.6970000000001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110</v>
      </c>
      <c r="D63" s="30"/>
      <c r="E63" s="25"/>
      <c r="F63" s="25"/>
      <c r="G63" s="22">
        <f>+G53+G61</f>
        <v>19496.597000000002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-2.9999999969732016E-3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6" t="s">
        <v>91</v>
      </c>
      <c r="C70" s="86"/>
      <c r="D70" s="25"/>
      <c r="F70" s="87" t="s">
        <v>97</v>
      </c>
      <c r="G70" s="88"/>
      <c r="H70" s="25"/>
      <c r="I70" s="32"/>
    </row>
    <row r="71" spans="2:9" x14ac:dyDescent="0.2">
      <c r="B71" s="86"/>
      <c r="C71" s="86"/>
      <c r="D71" s="25"/>
      <c r="E71"/>
      <c r="F71" s="90"/>
      <c r="G71" s="90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1"/>
      <c r="C74" s="91"/>
      <c r="D74" s="91"/>
      <c r="E74" s="91"/>
      <c r="F74" s="91"/>
      <c r="G74" s="91"/>
      <c r="H74" s="91"/>
      <c r="I74" s="25"/>
    </row>
    <row r="75" spans="2:9" x14ac:dyDescent="0.2">
      <c r="B75" s="91"/>
      <c r="C75" s="91"/>
      <c r="D75" s="91"/>
      <c r="E75" s="91"/>
      <c r="F75" s="91"/>
      <c r="G75" s="91"/>
      <c r="H75" s="91"/>
    </row>
    <row r="76" spans="2:9" x14ac:dyDescent="0.2">
      <c r="B76" s="89"/>
      <c r="C76" s="89"/>
      <c r="D76" s="89"/>
      <c r="E76" s="89"/>
      <c r="F76" s="89"/>
      <c r="G76" s="89"/>
      <c r="H76" s="89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9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tabSelected="1" view="pageBreakPreview" zoomScale="60" zoomScaleNormal="80" workbookViewId="0">
      <selection activeCell="E3" sqref="E3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119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2" t="s">
        <v>35</v>
      </c>
      <c r="C7" s="92"/>
      <c r="D7" s="92"/>
      <c r="E7" s="92"/>
      <c r="F7" s="92"/>
      <c r="G7" s="92"/>
      <c r="H7" s="92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115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BALANCE!G13-E9-E11</f>
        <v>163.00000000000003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383.1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2" t="s">
        <v>39</v>
      </c>
      <c r="C22" s="92"/>
      <c r="D22" s="92"/>
      <c r="E22" s="92"/>
      <c r="F22" s="92"/>
      <c r="G22" s="92"/>
      <c r="H22" s="92"/>
    </row>
    <row r="24" spans="2:10" x14ac:dyDescent="0.2">
      <c r="B24" s="1" t="s">
        <v>40</v>
      </c>
      <c r="E24" s="25">
        <v>165.3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93</v>
      </c>
      <c r="E26" s="25">
        <v>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95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35.700000000000003</v>
      </c>
      <c r="F46" s="25"/>
      <c r="G46" s="25"/>
      <c r="H46" s="25">
        <v>88.5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201</v>
      </c>
      <c r="F50" s="49"/>
      <c r="G50" s="49"/>
      <c r="H50" s="48">
        <f>SUM(H24:H49)</f>
        <v>88.5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2" t="s">
        <v>55</v>
      </c>
      <c r="C77" s="92"/>
      <c r="D77" s="92"/>
      <c r="E77" s="92"/>
      <c r="F77" s="92"/>
      <c r="G77" s="92"/>
      <c r="H77" s="92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96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BALANCE!G16</f>
        <v>268.89999999999998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268.89999999999998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2" t="s">
        <v>57</v>
      </c>
      <c r="C106" s="92"/>
      <c r="D106" s="92"/>
      <c r="E106" s="92"/>
      <c r="F106" s="92"/>
      <c r="G106" s="92"/>
      <c r="H106" s="92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8611.7999999999993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112</v>
      </c>
      <c r="D118" s="23"/>
      <c r="E118" s="23">
        <v>197.4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-3234.8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13635.5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1141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1141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2" t="s">
        <v>67</v>
      </c>
      <c r="C140" s="92"/>
      <c r="D140" s="92"/>
      <c r="E140" s="92"/>
      <c r="F140" s="92"/>
      <c r="G140" s="92"/>
      <c r="H140" s="92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86.6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514.1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600.70000000000005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2" t="s">
        <v>72</v>
      </c>
      <c r="C153" s="92"/>
      <c r="D153" s="92"/>
      <c r="E153" s="92"/>
      <c r="F153" s="92"/>
      <c r="G153" s="92"/>
      <c r="H153" s="92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5085.7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5085.7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9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2020-05-08T14:28:30Z</cp:lastPrinted>
  <dcterms:created xsi:type="dcterms:W3CDTF">2009-05-06T00:19:57Z</dcterms:created>
  <dcterms:modified xsi:type="dcterms:W3CDTF">2020-07-24T16:36:53Z</dcterms:modified>
</cp:coreProperties>
</file>