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GVALLADARESDRIVE\DOCUMENTS GV\GRUPO OROQ\IM SV\Balances\Ebitda IME\"/>
    </mc:Choice>
  </mc:AlternateContent>
  <xr:revisionPtr revIDLastSave="0" documentId="13_ncr:1_{925F99E9-BF5D-45A5-ADDB-3606B77EA9DF}" xr6:coauthVersionLast="45" xr6:coauthVersionMax="45" xr10:uidLastSave="{00000000-0000-0000-0000-000000000000}"/>
  <bookViews>
    <workbookView xWindow="780" yWindow="780" windowWidth="9975" windowHeight="10605" tabRatio="658" activeTab="2" xr2:uid="{00000000-000D-0000-FFFF-FFFF00000000}"/>
  </bookViews>
  <sheets>
    <sheet name="RESULTADO" sheetId="9" r:id="rId1"/>
    <sheet name="BALANCE" sheetId="2" r:id="rId2"/>
    <sheet name="ANEXO" sheetId="3" r:id="rId3"/>
  </sheets>
  <externalReferences>
    <externalReference r:id="rId4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2" l="1"/>
  <c r="G13" i="2"/>
  <c r="E85" i="3" l="1"/>
  <c r="E13" i="3"/>
  <c r="E19" i="3" s="1"/>
  <c r="I40" i="2" l="1"/>
  <c r="H85" i="3" l="1"/>
  <c r="I59" i="2" l="1"/>
  <c r="I41" i="2"/>
  <c r="I20" i="2" l="1"/>
  <c r="I14" i="2"/>
  <c r="J30" i="9" l="1"/>
  <c r="H30" i="9"/>
  <c r="J17" i="9"/>
  <c r="J21" i="9" s="1"/>
  <c r="H16" i="9"/>
  <c r="H17" i="9"/>
  <c r="H21" i="9" s="1"/>
  <c r="J32" i="9" l="1"/>
  <c r="J44" i="9" s="1"/>
  <c r="J52" i="9" s="1"/>
  <c r="H32" i="9"/>
  <c r="H44" i="9" s="1"/>
  <c r="H52" i="9" s="1"/>
  <c r="G60" i="2" s="1"/>
  <c r="H159" i="3" l="1"/>
  <c r="H134" i="3"/>
  <c r="H167" i="3" l="1"/>
  <c r="H161" i="3"/>
  <c r="H151" i="3"/>
  <c r="H138" i="3"/>
  <c r="H126" i="3"/>
  <c r="H128" i="3" s="1"/>
  <c r="H122" i="3"/>
  <c r="H90" i="3"/>
  <c r="H70" i="3"/>
  <c r="H50" i="3"/>
  <c r="H19" i="3"/>
  <c r="I51" i="2"/>
  <c r="G24" i="2" l="1"/>
  <c r="G17" i="2"/>
  <c r="G51" i="2"/>
  <c r="G27" i="2" l="1"/>
  <c r="I61" i="2" l="1"/>
  <c r="I42" i="2"/>
  <c r="I38" i="2"/>
  <c r="I24" i="2"/>
  <c r="I17" i="2"/>
  <c r="I44" i="2" l="1"/>
  <c r="I53" i="2" s="1"/>
  <c r="I63" i="2" s="1"/>
  <c r="I27" i="2"/>
  <c r="E126" i="3"/>
  <c r="E159" i="3" l="1"/>
  <c r="E134" i="3" l="1"/>
  <c r="E128" i="3"/>
  <c r="E167" i="3" l="1"/>
  <c r="E90" i="3" l="1"/>
  <c r="E161" i="3" l="1"/>
  <c r="E122" i="3" l="1"/>
  <c r="E138" i="3"/>
  <c r="E70" i="3"/>
  <c r="G38" i="2"/>
  <c r="E151" i="3" l="1"/>
  <c r="E50" i="3"/>
  <c r="G42" i="2" l="1"/>
  <c r="G44" i="2" s="1"/>
  <c r="G53" i="2" s="1"/>
  <c r="G61" i="2" l="1"/>
  <c r="G63" i="2" s="1"/>
  <c r="J6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<sst xmlns="http://schemas.openxmlformats.org/spreadsheetml/2006/main" count="132" uniqueCount="120">
  <si>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</si>
  <si>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</si>
  <si>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</si>
  <si>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</si>
  <si>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</si>
  <si>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</si>
  <si>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</si>
  <si>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</si>
  <si>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</si>
  <si>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</si>
  <si>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</si>
  <si>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</si>
  <si>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</si>
  <si>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</si>
  <si>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</si>
  <si>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</si>
  <si>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</si>
  <si>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</si>
  <si>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</si>
  <si>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</si>
  <si>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</si>
  <si>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</si>
  <si>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</si>
  <si>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</si>
  <si>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</si>
  <si>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</si>
  <si>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</si>
  <si>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</si>
  <si>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</si>
  <si>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</si>
  <si>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</si>
  <si>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</si>
  <si>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</si>
  <si>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</si>
  <si>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</si>
  <si>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</si>
  <si>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</si>
  <si>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</si>
  <si>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</si>
  <si>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</si>
  <si>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</si>
  <si>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CUENTAS Y DOCUMENTOS EN DPTO. LEGAL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</si>
  <si>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</si>
  <si>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</si>
  <si>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</si>
  <si>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</si>
  <si>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</si>
  <si>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</si>
  <si>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</si>
  <si>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</si>
  <si>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</si>
  <si>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</si>
  <si>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</si>
  <si>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</si>
  <si>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</si>
  <si>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</si>
  <si>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</si>
  <si>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</si>
  <si>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</si>
  <si>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</si>
  <si>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</si>
  <si>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</si>
  <si>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</si>
  <si>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</si>
  <si>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</si>
  <si>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</si>
  <si>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</si>
  <si>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</si>
  <si>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</si>
  <si>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</si>
  <si>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</si>
  <si>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</si>
  <si>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</si>
  <si>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</si>
  <si>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</si>
  <si>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</si>
  <si>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</si>
  <si>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</si>
  <si>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</si>
  <si>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</si>
  <si>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</si>
  <si>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</si>
  <si>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</si>
  <si>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</si>
  <si>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</si>
  <si>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</si>
  <si>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</si>
  <si>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</si>
  <si>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</si>
  <si>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</si>
  <si>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</si>
  <si>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</si>
  <si>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</si>
  <si>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</si>
  <si>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</si>
  <si>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</si>
  <si>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</si>
  <si>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</si>
  <si>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</si>
  <si>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</si>
  <si>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</si>
  <si>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</si>
  <si>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</si>
  <si>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</si>
  <si>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</si>
  <si>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</si>
  <si>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</si>
  <si>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</si>
  <si>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</si>
  <si>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</si>
  <si>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</si>
  <si>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</si>
  <si>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</si>
  <si>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</si>
  <si>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31.12.2019</t>
  </si>
  <si>
    <t>CUENTAS RESTRINGIDA</t>
  </si>
  <si>
    <t>30.06.2019</t>
  </si>
  <si>
    <t>30.06.2020</t>
  </si>
  <si>
    <t>ESTADO DE RESULTADOS DEL 1o.DE ENERO AL 30 DE JUNIO 2020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</si>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</sst>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5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7" applyNumberFormat="0" applyAlignment="0" applyProtection="0"/>
    <xf numFmtId="0" fontId="22" fillId="6" borderId="8" applyNumberFormat="0" applyAlignment="0" applyProtection="0"/>
    <xf numFmtId="0" fontId="23" fillId="6" borderId="7" applyNumberFormat="0" applyAlignment="0" applyProtection="0"/>
    <xf numFmtId="0" fontId="24" fillId="0" borderId="9" applyNumberFormat="0" applyFill="0" applyAlignment="0" applyProtection="0"/>
    <xf numFmtId="0" fontId="25" fillId="7" borderId="10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9" fillId="32" borderId="0" applyNumberForma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8" borderId="11" applyNumberFormat="0" applyFont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165" fontId="4" fillId="0" borderId="0" xfId="1"/>
    <xf numFmtId="0" fontId="6" fillId="0" borderId="0" xfId="0" applyFont="1" applyAlignment="1">
      <alignment horizontal="center"/>
    </xf>
    <xf numFmtId="167" fontId="6" fillId="0" borderId="0" xfId="1" applyNumberFormat="1" applyFont="1" applyAlignment="1">
      <alignment horizontal="centerContinuous"/>
    </xf>
    <xf numFmtId="167" fontId="5" fillId="0" borderId="0" xfId="1" applyNumberFormat="1" applyFont="1" applyAlignment="1">
      <alignment horizontal="centerContinuous"/>
    </xf>
    <xf numFmtId="167" fontId="5" fillId="0" borderId="0" xfId="1" applyNumberFormat="1" applyFont="1"/>
    <xf numFmtId="0" fontId="5" fillId="0" borderId="0" xfId="0" applyFont="1" applyAlignment="1">
      <alignment horizontal="centerContinuous"/>
    </xf>
    <xf numFmtId="40" fontId="5" fillId="0" borderId="0" xfId="0" applyNumberFormat="1" applyFont="1"/>
    <xf numFmtId="0" fontId="6" fillId="0" borderId="0" xfId="0" applyFont="1" applyAlignment="1">
      <alignment horizontal="centerContinuous"/>
    </xf>
    <xf numFmtId="167" fontId="5" fillId="0" borderId="0" xfId="1" applyNumberFormat="1" applyFont="1" applyAlignment="1">
      <alignment horizontal="left"/>
    </xf>
    <xf numFmtId="167" fontId="6" fillId="0" borderId="0" xfId="1" applyNumberFormat="1" applyFont="1"/>
    <xf numFmtId="49" fontId="5" fillId="0" borderId="0" xfId="1" applyNumberFormat="1" applyFont="1"/>
    <xf numFmtId="167" fontId="5" fillId="0" borderId="0" xfId="1" quotePrefix="1" applyNumberFormat="1" applyFont="1"/>
    <xf numFmtId="40" fontId="5" fillId="0" borderId="0" xfId="1" applyNumberFormat="1" applyFont="1"/>
    <xf numFmtId="168" fontId="5" fillId="0" borderId="0" xfId="1" applyNumberFormat="1" applyFont="1"/>
    <xf numFmtId="167" fontId="6" fillId="0" borderId="0" xfId="1" applyNumberFormat="1" applyFont="1" applyAlignment="1">
      <alignment horizontal="left"/>
    </xf>
    <xf numFmtId="167" fontId="6" fillId="0" borderId="0" xfId="0" applyNumberFormat="1" applyFont="1"/>
    <xf numFmtId="169" fontId="5" fillId="0" borderId="0" xfId="1" applyNumberFormat="1" applyFont="1"/>
    <xf numFmtId="167" fontId="5" fillId="0" borderId="0" xfId="2" applyNumberFormat="1" applyFont="1"/>
    <xf numFmtId="167" fontId="6" fillId="0" borderId="2" xfId="1" applyNumberFormat="1" applyFont="1" applyBorder="1"/>
    <xf numFmtId="167" fontId="4" fillId="0" borderId="0" xfId="0" applyNumberFormat="1" applyFont="1"/>
    <xf numFmtId="0" fontId="5" fillId="0" borderId="0" xfId="0" applyFont="1" applyAlignment="1">
      <alignment horizontal="center"/>
    </xf>
    <xf numFmtId="167" fontId="4" fillId="0" borderId="0" xfId="1" applyNumberFormat="1"/>
    <xf numFmtId="167" fontId="4" fillId="0" borderId="1" xfId="1" applyNumberFormat="1" applyBorder="1"/>
    <xf numFmtId="167" fontId="4" fillId="0" borderId="0" xfId="1" applyNumberFormat="1" applyAlignment="1">
      <alignment horizontal="left"/>
    </xf>
    <xf numFmtId="0" fontId="7" fillId="0" borderId="0" xfId="0" applyFont="1"/>
    <xf numFmtId="0" fontId="8" fillId="0" borderId="0" xfId="0" applyFont="1"/>
    <xf numFmtId="167" fontId="7" fillId="0" borderId="0" xfId="1" applyNumberFormat="1" applyFont="1" applyAlignment="1">
      <alignment horizontal="centerContinuous"/>
    </xf>
    <xf numFmtId="167" fontId="4" fillId="0" borderId="0" xfId="1" applyNumberFormat="1" applyAlignment="1">
      <alignment horizontal="centerContinuous"/>
    </xf>
    <xf numFmtId="167" fontId="4" fillId="0" borderId="0" xfId="1" applyNumberFormat="1" applyAlignment="1">
      <alignment horizontal="center"/>
    </xf>
    <xf numFmtId="167" fontId="9" fillId="0" borderId="0" xfId="1" applyNumberFormat="1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167" fontId="7" fillId="0" borderId="0" xfId="1" applyNumberFormat="1" applyFont="1"/>
    <xf numFmtId="167" fontId="7" fillId="0" borderId="1" xfId="1" applyNumberFormat="1" applyFont="1" applyBorder="1"/>
    <xf numFmtId="167" fontId="7" fillId="0" borderId="2" xfId="1" applyNumberFormat="1" applyFont="1" applyBorder="1"/>
    <xf numFmtId="167" fontId="4" fillId="0" borderId="0" xfId="1" quotePrefix="1" applyNumberFormat="1" applyAlignment="1">
      <alignment horizontal="left"/>
    </xf>
    <xf numFmtId="166" fontId="0" fillId="0" borderId="0" xfId="1" applyNumberFormat="1" applyFont="1"/>
    <xf numFmtId="166" fontId="7" fillId="0" borderId="0" xfId="1" applyNumberFormat="1" applyFont="1"/>
    <xf numFmtId="170" fontId="0" fillId="0" borderId="0" xfId="0" applyNumberFormat="1"/>
    <xf numFmtId="166" fontId="4" fillId="0" borderId="1" xfId="1" applyNumberFormat="1" applyBorder="1"/>
    <xf numFmtId="165" fontId="10" fillId="0" borderId="0" xfId="1" applyFont="1"/>
    <xf numFmtId="167" fontId="4" fillId="0" borderId="1" xfId="1" applyNumberFormat="1" applyBorder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167" fontId="7" fillId="0" borderId="2" xfId="0" applyNumberFormat="1" applyFont="1" applyBorder="1"/>
    <xf numFmtId="167" fontId="7" fillId="0" borderId="0" xfId="0" applyNumberFormat="1" applyFont="1"/>
    <xf numFmtId="167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166" fontId="4" fillId="0" borderId="0" xfId="1" applyNumberFormat="1"/>
    <xf numFmtId="0" fontId="9" fillId="0" borderId="0" xfId="0" applyFont="1" applyAlignment="1">
      <alignment horizontal="centerContinuous"/>
    </xf>
    <xf numFmtId="169" fontId="4" fillId="0" borderId="0" xfId="1" applyNumberFormat="1"/>
    <xf numFmtId="171" fontId="4" fillId="0" borderId="0" xfId="1" applyNumberFormat="1"/>
    <xf numFmtId="167" fontId="4" fillId="0" borderId="1" xfId="0" applyNumberFormat="1" applyFont="1" applyBorder="1"/>
    <xf numFmtId="167" fontId="6" fillId="0" borderId="2" xfId="0" applyNumberFormat="1" applyFont="1" applyBorder="1"/>
    <xf numFmtId="166" fontId="6" fillId="0" borderId="2" xfId="1" applyNumberFormat="1" applyFont="1" applyBorder="1"/>
    <xf numFmtId="0" fontId="9" fillId="0" borderId="0" xfId="0" applyFont="1" applyAlignment="1">
      <alignment horizontal="center"/>
    </xf>
    <xf numFmtId="167" fontId="6" fillId="0" borderId="1" xfId="1" applyNumberFormat="1" applyFont="1" applyBorder="1"/>
    <xf numFmtId="17" fontId="4" fillId="0" borderId="0" xfId="0" applyNumberFormat="1" applyFont="1" applyAlignment="1">
      <alignment horizontal="center"/>
    </xf>
    <xf numFmtId="166" fontId="5" fillId="0" borderId="0" xfId="1" applyNumberFormat="1" applyFont="1"/>
    <xf numFmtId="166" fontId="6" fillId="0" borderId="0" xfId="1" applyNumberFormat="1" applyFont="1"/>
    <xf numFmtId="167" fontId="4" fillId="0" borderId="0" xfId="1" applyNumberFormat="1" applyAlignment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/>
    <xf numFmtId="166" fontId="4" fillId="0" borderId="1" xfId="1" applyNumberFormat="1" applyBorder="1" applyAlignment="1">
      <alignment horizontal="left"/>
    </xf>
    <xf numFmtId="166" fontId="5" fillId="0" borderId="0" xfId="1" applyNumberFormat="1" applyFont="1" applyAlignment="1">
      <alignment horizontal="right"/>
    </xf>
    <xf numFmtId="166" fontId="4" fillId="0" borderId="0" xfId="1" quotePrefix="1" applyNumberFormat="1"/>
    <xf numFmtId="166" fontId="5" fillId="0" borderId="0" xfId="1" quotePrefix="1" applyNumberFormat="1" applyFont="1"/>
    <xf numFmtId="166" fontId="5" fillId="0" borderId="1" xfId="1" applyNumberFormat="1" applyFont="1" applyBorder="1"/>
    <xf numFmtId="167" fontId="6" fillId="0" borderId="13" xfId="1" applyNumberFormat="1" applyFont="1" applyBorder="1"/>
    <xf numFmtId="166" fontId="4" fillId="0" borderId="0" xfId="0" applyNumberFormat="1" applyFont="1"/>
    <xf numFmtId="167" fontId="4" fillId="0" borderId="1" xfId="1" applyNumberFormat="1" applyBorder="1" applyAlignment="1">
      <alignment horizontal="left"/>
    </xf>
    <xf numFmtId="172" fontId="4" fillId="0" borderId="0" xfId="0" applyNumberFormat="1" applyFont="1"/>
    <xf numFmtId="167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66" fontId="4" fillId="0" borderId="1" xfId="1" applyNumberFormat="1" applyFont="1" applyBorder="1"/>
    <xf numFmtId="0" fontId="6" fillId="0" borderId="0" xfId="0" applyFont="1" applyAlignment="1">
      <alignment horizontal="center"/>
    </xf>
    <xf numFmtId="166" fontId="6" fillId="0" borderId="0" xfId="1" applyNumberFormat="1" applyFont="1" applyAlignment="1">
      <alignment horizontal="center"/>
    </xf>
    <xf numFmtId="167" fontId="6" fillId="0" borderId="0" xfId="1" applyNumberFormat="1" applyFont="1" applyAlignment="1">
      <alignment horizontal="center"/>
    </xf>
    <xf numFmtId="166" fontId="4" fillId="0" borderId="3" xfId="1" applyNumberFormat="1" applyBorder="1" applyAlignment="1">
      <alignment horizontal="center"/>
    </xf>
    <xf numFmtId="167" fontId="7" fillId="0" borderId="0" xfId="1" applyNumberFormat="1" applyFont="1" applyAlignment="1">
      <alignment horizontal="center"/>
    </xf>
    <xf numFmtId="167" fontId="4" fillId="0" borderId="0" xfId="1" applyNumberForma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11" fillId="0" borderId="0" xfId="1" applyNumberFormat="1" applyFont="1" applyAlignment="1">
      <alignment horizontal="left"/>
    </xf>
    <xf numFmtId="0" fontId="12" fillId="0" borderId="0" xfId="0" applyFont="1" applyAlignment="1">
      <alignment horizontal="left"/>
    </xf>
  </cellXfs>
  <cellStyles count="5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3" xfId="49" xr:uid="{F80ED933-96A8-4635-A5EC-C063E2A5BE3D}"/>
    <cellStyle name="Millares 4" xfId="52" xr:uid="{B090C5CA-63B8-4685-AA1F-7507076E627C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0BE2FE-A4BC-46F0-8119-9E9A25F8B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733" y="63500"/>
          <a:ext cx="1040342" cy="1024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B4D89C-B0CB-4E12-9F8A-0BAC2C394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DEE59-832D-4754-A886-CCBB8AD1BE0C}">
  <sheetPr>
    <pageSetUpPr fitToPage="1"/>
  </sheetPr>
  <dimension ref="B2:M77"/>
  <sheetViews>
    <sheetView showGridLines="0" view="pageBreakPreview" topLeftCell="A2" zoomScale="80" zoomScaleNormal="80" zoomScaleSheetLayoutView="80" workbookViewId="0">
      <selection activeCell="J54" sqref="J54"/>
    </sheetView>
  </sheetViews>
  <sheetFormatPr baseColWidth="10" defaultColWidth="9.140625" defaultRowHeight="12.75" x14ac:dyDescent="0.2"/>
  <cols>
    <col min="1" max="1" width="3.7109375" style="1" customWidth="1"/>
    <col min="2" max="2" width="3.85546875" style="2" customWidth="1"/>
    <col min="3" max="3" width="8.5703125" style="2" customWidth="1"/>
    <col min="4" max="4" width="24.140625" style="2" customWidth="1"/>
    <col min="5" max="5" width="12.140625" style="2" customWidth="1"/>
    <col min="6" max="6" width="7.42578125" style="2" customWidth="1"/>
    <col min="7" max="7" width="6.140625" style="2" customWidth="1"/>
    <col min="8" max="8" width="13.42578125" style="2" customWidth="1"/>
    <col min="9" max="9" width="7.140625" style="2" customWidth="1"/>
    <col min="10" max="10" width="10.85546875" style="4" bestFit="1" customWidth="1"/>
    <col min="11" max="11" width="9.85546875" style="1" bestFit="1" customWidth="1"/>
    <col min="12" max="13" width="10.28515625" style="1" bestFit="1" customWidth="1"/>
    <col min="14" max="16384" width="9.140625" style="1"/>
  </cols>
  <sheetData>
    <row r="2" spans="2:13" x14ac:dyDescent="0.2">
      <c r="H2" s="3"/>
      <c r="I2" s="3"/>
    </row>
    <row r="3" spans="2:13" x14ac:dyDescent="0.2">
      <c r="D3" s="3"/>
    </row>
    <row r="4" spans="2:13" x14ac:dyDescent="0.2">
      <c r="D4" s="3"/>
      <c r="H4" s="3"/>
    </row>
    <row r="5" spans="2:13" x14ac:dyDescent="0.2">
      <c r="B5" s="3"/>
      <c r="C5" s="3"/>
      <c r="D5" s="3"/>
    </row>
    <row r="6" spans="2:13" x14ac:dyDescent="0.2">
      <c r="B6" s="81" t="s">
        <v>86</v>
      </c>
      <c r="C6" s="81"/>
      <c r="D6" s="81"/>
      <c r="E6" s="81"/>
      <c r="F6" s="81"/>
      <c r="G6" s="81"/>
      <c r="H6" s="81"/>
      <c r="I6" s="81"/>
      <c r="J6" s="81"/>
    </row>
    <row r="7" spans="2:13" x14ac:dyDescent="0.2">
      <c r="B7" s="82" t="s">
        <v>118</v>
      </c>
      <c r="C7" s="82"/>
      <c r="D7" s="82"/>
      <c r="E7" s="82"/>
      <c r="F7" s="82"/>
      <c r="G7" s="82"/>
      <c r="H7" s="82"/>
      <c r="I7" s="82"/>
      <c r="J7" s="82"/>
    </row>
    <row r="8" spans="2:13" x14ac:dyDescent="0.2">
      <c r="B8" s="82" t="s">
        <v>0</v>
      </c>
      <c r="C8" s="82"/>
      <c r="D8" s="82"/>
      <c r="E8" s="82"/>
      <c r="F8" s="82"/>
      <c r="G8" s="82"/>
      <c r="H8" s="82"/>
      <c r="I8" s="82"/>
      <c r="J8" s="82"/>
    </row>
    <row r="9" spans="2:13" x14ac:dyDescent="0.2">
      <c r="B9" s="6"/>
      <c r="C9" s="6"/>
      <c r="D9" s="7"/>
      <c r="E9" s="7"/>
      <c r="F9" s="7"/>
      <c r="G9" s="7"/>
      <c r="H9" s="7"/>
    </row>
    <row r="10" spans="2:13" x14ac:dyDescent="0.2">
      <c r="B10" s="8"/>
      <c r="C10" s="8"/>
      <c r="D10" s="8"/>
      <c r="E10" s="8"/>
      <c r="F10" s="8"/>
      <c r="G10" s="8"/>
      <c r="H10" s="9"/>
      <c r="I10" s="10"/>
    </row>
    <row r="11" spans="2:13" x14ac:dyDescent="0.2">
      <c r="B11" s="8"/>
      <c r="C11" s="8"/>
      <c r="D11" s="8"/>
      <c r="E11" s="8"/>
      <c r="F11" s="8"/>
      <c r="G11" s="8"/>
      <c r="H11" s="78"/>
      <c r="I11" s="10"/>
    </row>
    <row r="12" spans="2:13" x14ac:dyDescent="0.2">
      <c r="B12" s="8"/>
      <c r="C12" s="8"/>
      <c r="D12" s="8"/>
      <c r="E12" s="8"/>
      <c r="F12" s="8"/>
      <c r="G12" s="8"/>
      <c r="H12" s="11" t="s">
        <v>117</v>
      </c>
      <c r="I12" s="10"/>
      <c r="J12" s="11" t="s">
        <v>116</v>
      </c>
      <c r="K12" s="62"/>
      <c r="L12" s="51"/>
      <c r="M12" s="46"/>
    </row>
    <row r="13" spans="2:13" x14ac:dyDescent="0.2">
      <c r="I13" s="10"/>
      <c r="J13" s="2"/>
    </row>
    <row r="14" spans="2:13" x14ac:dyDescent="0.2">
      <c r="I14" s="10"/>
      <c r="J14" s="2"/>
    </row>
    <row r="15" spans="2:13" x14ac:dyDescent="0.2">
      <c r="B15" s="12"/>
      <c r="C15" s="27" t="s">
        <v>88</v>
      </c>
      <c r="D15" s="8"/>
      <c r="E15" s="8"/>
      <c r="F15" s="8"/>
      <c r="G15" s="8"/>
      <c r="H15" s="80">
        <v>1438.8</v>
      </c>
      <c r="I15" s="63"/>
      <c r="J15" s="43">
        <v>1478</v>
      </c>
      <c r="K15" s="53"/>
      <c r="L15" s="53"/>
      <c r="M15" s="53"/>
    </row>
    <row r="16" spans="2:13" hidden="1" x14ac:dyDescent="0.2">
      <c r="B16" s="8"/>
      <c r="C16" s="8" t="s">
        <v>1</v>
      </c>
      <c r="D16" s="8"/>
      <c r="E16" s="8"/>
      <c r="F16" s="8"/>
      <c r="G16" s="8"/>
      <c r="H16" s="73" t="e">
        <f>ROUND(#REF!/1000,1)*-1</f>
        <v>#REF!</v>
      </c>
      <c r="I16" s="63"/>
      <c r="J16" s="43">
        <v>0</v>
      </c>
      <c r="K16" s="63"/>
      <c r="L16" s="53"/>
      <c r="M16" s="53"/>
    </row>
    <row r="17" spans="2:13" x14ac:dyDescent="0.2">
      <c r="B17" s="8"/>
      <c r="C17" s="8"/>
      <c r="D17" s="6"/>
      <c r="E17" s="6"/>
      <c r="F17" s="8"/>
      <c r="G17" s="8"/>
      <c r="H17" s="64">
        <f>+H15</f>
        <v>1438.8</v>
      </c>
      <c r="I17" s="63"/>
      <c r="J17" s="64">
        <f>+J16+J15</f>
        <v>1478</v>
      </c>
      <c r="K17" s="64"/>
      <c r="L17" s="53"/>
      <c r="M17" s="53"/>
    </row>
    <row r="18" spans="2:13" ht="15" customHeight="1" x14ac:dyDescent="0.2">
      <c r="B18" s="8"/>
      <c r="C18" s="8"/>
      <c r="D18" s="8"/>
      <c r="E18" s="8"/>
      <c r="F18" s="8"/>
      <c r="G18" s="8"/>
      <c r="H18" s="63"/>
      <c r="I18" s="63"/>
      <c r="J18" s="53"/>
      <c r="K18" s="8"/>
    </row>
    <row r="19" spans="2:13" x14ac:dyDescent="0.2">
      <c r="B19" s="14"/>
      <c r="C19" s="25" t="s">
        <v>89</v>
      </c>
      <c r="D19" s="8"/>
      <c r="E19" s="8"/>
      <c r="F19" s="8"/>
      <c r="G19" s="8"/>
      <c r="H19" s="80">
        <v>539.9</v>
      </c>
      <c r="I19" s="63"/>
      <c r="J19" s="43">
        <v>608.4</v>
      </c>
      <c r="K19" s="63"/>
      <c r="M19" s="75"/>
    </row>
    <row r="20" spans="2:13" x14ac:dyDescent="0.2">
      <c r="B20" s="8"/>
      <c r="C20" s="8"/>
      <c r="D20" s="8"/>
      <c r="E20" s="8"/>
      <c r="F20" s="8"/>
      <c r="G20" s="8"/>
      <c r="H20" s="63"/>
      <c r="I20" s="63"/>
      <c r="J20" s="53"/>
      <c r="K20" s="8"/>
    </row>
    <row r="21" spans="2:13" x14ac:dyDescent="0.2">
      <c r="B21" s="8"/>
      <c r="C21" s="8"/>
      <c r="D21" s="6" t="s">
        <v>2</v>
      </c>
      <c r="E21" s="6"/>
      <c r="F21" s="16"/>
      <c r="G21" s="16"/>
      <c r="H21" s="64">
        <f>+H17-H19</f>
        <v>898.9</v>
      </c>
      <c r="I21" s="63"/>
      <c r="J21" s="64">
        <f>+J17-J19</f>
        <v>869.6</v>
      </c>
      <c r="K21" s="64"/>
    </row>
    <row r="22" spans="2:13" x14ac:dyDescent="0.2">
      <c r="H22" s="63"/>
      <c r="I22" s="63"/>
      <c r="J22" s="53"/>
      <c r="K22" s="2"/>
    </row>
    <row r="23" spans="2:13" x14ac:dyDescent="0.2">
      <c r="B23" s="8"/>
      <c r="C23" s="8"/>
      <c r="D23" s="8"/>
      <c r="E23" s="8"/>
      <c r="F23" s="8"/>
      <c r="G23" s="8"/>
      <c r="H23" s="63"/>
      <c r="I23" s="63"/>
      <c r="J23" s="63"/>
      <c r="K23" s="8"/>
    </row>
    <row r="24" spans="2:13" hidden="1" x14ac:dyDescent="0.2">
      <c r="B24" s="8"/>
      <c r="C24" s="8" t="s">
        <v>3</v>
      </c>
      <c r="D24" s="8"/>
      <c r="E24" s="8"/>
      <c r="F24" s="8"/>
      <c r="G24" s="8"/>
      <c r="H24" s="63"/>
      <c r="I24" s="63"/>
      <c r="J24" s="53"/>
      <c r="K24" s="8"/>
    </row>
    <row r="25" spans="2:13" hidden="1" x14ac:dyDescent="0.2">
      <c r="B25" s="8"/>
      <c r="C25" s="8"/>
      <c r="D25" s="8"/>
      <c r="E25" s="8"/>
      <c r="F25" s="8"/>
      <c r="G25" s="8"/>
      <c r="H25" s="63"/>
      <c r="I25" s="63"/>
      <c r="J25" s="53"/>
      <c r="K25" s="8"/>
    </row>
    <row r="26" spans="2:13" hidden="1" x14ac:dyDescent="0.2">
      <c r="B26" s="8"/>
      <c r="C26" s="8"/>
      <c r="D26" s="8"/>
      <c r="E26" s="8"/>
      <c r="F26" s="8"/>
      <c r="G26" s="8"/>
      <c r="H26" s="72"/>
      <c r="I26" s="63"/>
      <c r="J26" s="71"/>
      <c r="K26" s="15"/>
    </row>
    <row r="27" spans="2:13" hidden="1" x14ac:dyDescent="0.2">
      <c r="B27" s="14"/>
      <c r="C27" s="8"/>
      <c r="D27" s="8" t="s">
        <v>4</v>
      </c>
      <c r="E27" s="8"/>
      <c r="F27" s="8"/>
      <c r="G27" s="8"/>
      <c r="H27" s="63">
        <v>0</v>
      </c>
      <c r="I27" s="63"/>
      <c r="J27" s="53">
        <v>0</v>
      </c>
      <c r="K27" s="8"/>
    </row>
    <row r="28" spans="2:13" hidden="1" x14ac:dyDescent="0.2">
      <c r="B28" s="8"/>
      <c r="C28" s="8"/>
      <c r="D28" s="8" t="s">
        <v>5</v>
      </c>
      <c r="E28" s="8"/>
      <c r="F28" s="8"/>
      <c r="G28" s="8"/>
      <c r="H28" s="73">
        <v>0</v>
      </c>
      <c r="I28" s="63"/>
      <c r="J28" s="43">
        <v>0</v>
      </c>
      <c r="K28" s="15"/>
    </row>
    <row r="29" spans="2:13" hidden="1" x14ac:dyDescent="0.2">
      <c r="B29" s="8"/>
      <c r="C29" s="8"/>
      <c r="D29" s="8"/>
      <c r="E29" s="8"/>
      <c r="F29" s="8"/>
      <c r="G29" s="8"/>
      <c r="H29" s="63"/>
      <c r="I29" s="63"/>
      <c r="J29" s="53"/>
      <c r="K29" s="8"/>
    </row>
    <row r="30" spans="2:13" hidden="1" x14ac:dyDescent="0.2">
      <c r="D30" s="2" t="s">
        <v>6</v>
      </c>
      <c r="H30" s="73">
        <f>+H27+H28</f>
        <v>0</v>
      </c>
      <c r="I30" s="63"/>
      <c r="J30" s="43">
        <f>+J27+J28</f>
        <v>0</v>
      </c>
      <c r="K30" s="17"/>
    </row>
    <row r="31" spans="2:13" hidden="1" x14ac:dyDescent="0.2">
      <c r="H31" s="63"/>
      <c r="I31" s="63"/>
      <c r="J31" s="53"/>
      <c r="K31" s="2"/>
    </row>
    <row r="32" spans="2:13" hidden="1" x14ac:dyDescent="0.2">
      <c r="B32" s="8"/>
      <c r="C32" s="18" t="s">
        <v>7</v>
      </c>
      <c r="D32" s="18"/>
      <c r="E32" s="6"/>
      <c r="F32" s="16"/>
      <c r="G32" s="16"/>
      <c r="H32" s="64">
        <f>+H21-H30</f>
        <v>898.9</v>
      </c>
      <c r="I32" s="63"/>
      <c r="J32" s="64">
        <f>+J21-J30</f>
        <v>869.6</v>
      </c>
      <c r="K32" s="64"/>
    </row>
    <row r="33" spans="2:11" hidden="1" x14ac:dyDescent="0.2">
      <c r="D33" s="79" t="s">
        <v>8</v>
      </c>
      <c r="H33" s="63"/>
      <c r="I33" s="63"/>
      <c r="J33" s="53"/>
      <c r="K33" s="2"/>
    </row>
    <row r="34" spans="2:11" x14ac:dyDescent="0.2">
      <c r="C34" s="2" t="s">
        <v>9</v>
      </c>
      <c r="H34" s="63"/>
      <c r="I34" s="63"/>
      <c r="J34" s="53"/>
      <c r="K34" s="2"/>
    </row>
    <row r="35" spans="2:11" hidden="1" x14ac:dyDescent="0.2">
      <c r="D35" s="2" t="s">
        <v>10</v>
      </c>
      <c r="E35" s="8"/>
      <c r="H35" s="63">
        <v>0</v>
      </c>
      <c r="I35" s="63"/>
      <c r="J35" s="53">
        <v>0</v>
      </c>
      <c r="K35" s="8"/>
    </row>
    <row r="36" spans="2:11" x14ac:dyDescent="0.2">
      <c r="D36" s="25" t="s">
        <v>5</v>
      </c>
      <c r="E36" s="8"/>
      <c r="F36" s="8"/>
      <c r="G36" s="8"/>
      <c r="H36" s="63">
        <v>138.6</v>
      </c>
      <c r="I36" s="63"/>
      <c r="J36" s="53">
        <v>109.1</v>
      </c>
      <c r="K36" s="8"/>
    </row>
    <row r="37" spans="2:11" x14ac:dyDescent="0.2">
      <c r="D37" s="8" t="s">
        <v>11</v>
      </c>
      <c r="E37" s="8"/>
      <c r="F37" s="8"/>
      <c r="G37" s="8"/>
      <c r="H37" s="53">
        <v>161.4</v>
      </c>
      <c r="I37" s="63"/>
      <c r="J37" s="53">
        <v>219.1</v>
      </c>
      <c r="K37" s="63"/>
    </row>
    <row r="38" spans="2:11" x14ac:dyDescent="0.2">
      <c r="D38" s="8" t="s">
        <v>12</v>
      </c>
      <c r="E38" s="8"/>
      <c r="F38" s="8"/>
      <c r="G38" s="8"/>
      <c r="H38" s="63">
        <v>0</v>
      </c>
      <c r="I38" s="63"/>
      <c r="J38" s="53">
        <v>0</v>
      </c>
      <c r="K38" s="8"/>
    </row>
    <row r="39" spans="2:11" x14ac:dyDescent="0.2">
      <c r="H39" s="63"/>
      <c r="I39" s="63"/>
      <c r="J39" s="53"/>
      <c r="K39" s="2"/>
    </row>
    <row r="40" spans="2:11" x14ac:dyDescent="0.2">
      <c r="B40" s="8"/>
      <c r="C40" s="8" t="s">
        <v>13</v>
      </c>
      <c r="D40" s="8"/>
      <c r="E40" s="8"/>
      <c r="F40" s="8"/>
      <c r="G40" s="8"/>
      <c r="H40" s="63"/>
      <c r="I40" s="63"/>
      <c r="J40" s="53"/>
      <c r="K40" s="8"/>
    </row>
    <row r="41" spans="2:11" x14ac:dyDescent="0.2">
      <c r="B41" s="8"/>
      <c r="C41" s="25" t="s">
        <v>90</v>
      </c>
      <c r="D41" s="8"/>
      <c r="E41" s="8"/>
      <c r="F41" s="8"/>
      <c r="G41" s="8"/>
      <c r="H41" s="73">
        <v>4</v>
      </c>
      <c r="I41" s="63"/>
      <c r="J41" s="43">
        <v>-11</v>
      </c>
      <c r="K41" s="63"/>
    </row>
    <row r="42" spans="2:11" x14ac:dyDescent="0.2">
      <c r="B42" s="8"/>
      <c r="C42" s="8"/>
      <c r="D42" s="8"/>
      <c r="E42" s="8"/>
      <c r="F42" s="8"/>
      <c r="G42" s="8"/>
      <c r="H42" s="63"/>
      <c r="I42" s="63"/>
      <c r="J42" s="53"/>
      <c r="K42" s="8"/>
    </row>
    <row r="43" spans="2:11" x14ac:dyDescent="0.2">
      <c r="H43" s="63"/>
      <c r="I43" s="63"/>
      <c r="J43" s="53"/>
      <c r="K43" s="2"/>
    </row>
    <row r="44" spans="2:11" x14ac:dyDescent="0.2">
      <c r="B44" s="12"/>
      <c r="C44" s="83" t="s">
        <v>80</v>
      </c>
      <c r="D44" s="83"/>
      <c r="E44" s="83"/>
      <c r="F44" s="83"/>
      <c r="G44" s="78"/>
      <c r="H44" s="64">
        <f>H32-H35-H36-H37-H38+H41+H42</f>
        <v>602.9</v>
      </c>
      <c r="I44" s="64"/>
      <c r="J44" s="64">
        <f>J32-J35-J36-J37-J38+J41+J42</f>
        <v>530.4</v>
      </c>
      <c r="K44" s="64"/>
    </row>
    <row r="45" spans="2:11" x14ac:dyDescent="0.2">
      <c r="B45" s="12"/>
      <c r="H45" s="63"/>
      <c r="I45" s="63"/>
      <c r="J45" s="53"/>
      <c r="K45" s="2"/>
    </row>
    <row r="46" spans="2:11" x14ac:dyDescent="0.2">
      <c r="C46" s="12" t="s">
        <v>14</v>
      </c>
      <c r="D46" s="8"/>
      <c r="E46" s="8"/>
      <c r="F46" s="8"/>
      <c r="G46" s="8"/>
      <c r="H46" s="63"/>
      <c r="I46" s="63"/>
      <c r="J46" s="53"/>
      <c r="K46" s="8"/>
    </row>
    <row r="47" spans="2:11" x14ac:dyDescent="0.2">
      <c r="H47" s="63"/>
      <c r="I47" s="63"/>
      <c r="J47" s="53"/>
      <c r="K47" s="20"/>
    </row>
    <row r="48" spans="2:11" x14ac:dyDescent="0.2">
      <c r="C48" s="12" t="s">
        <v>15</v>
      </c>
      <c r="H48" s="63">
        <v>107.6</v>
      </c>
      <c r="I48" s="63"/>
      <c r="J48" s="53">
        <v>78.7</v>
      </c>
      <c r="K48" s="63"/>
    </row>
    <row r="49" spans="2:11" x14ac:dyDescent="0.2">
      <c r="B49" s="8"/>
      <c r="C49" s="27" t="s">
        <v>94</v>
      </c>
      <c r="H49" s="63">
        <v>0</v>
      </c>
      <c r="I49" s="63"/>
      <c r="J49" s="53">
        <v>0</v>
      </c>
      <c r="K49" s="63"/>
    </row>
    <row r="50" spans="2:11" x14ac:dyDescent="0.2">
      <c r="H50" s="73"/>
      <c r="I50" s="63"/>
      <c r="J50" s="43"/>
      <c r="K50" s="21"/>
    </row>
    <row r="51" spans="2:11" x14ac:dyDescent="0.2">
      <c r="H51" s="63"/>
      <c r="I51" s="63"/>
      <c r="J51" s="53"/>
      <c r="K51" s="21"/>
    </row>
    <row r="52" spans="2:11" ht="13.5" thickBot="1" x14ac:dyDescent="0.25">
      <c r="C52" s="6" t="s">
        <v>81</v>
      </c>
      <c r="D52" s="6"/>
      <c r="E52" s="6"/>
      <c r="F52" s="8"/>
      <c r="G52" s="8"/>
      <c r="H52" s="59">
        <f>H44-H48-H49</f>
        <v>495.29999999999995</v>
      </c>
      <c r="I52" s="63"/>
      <c r="J52" s="59">
        <f>J44-J48-J49</f>
        <v>451.7</v>
      </c>
      <c r="K52" s="21"/>
    </row>
    <row r="53" spans="2:11" ht="13.5" thickTop="1" x14ac:dyDescent="0.2">
      <c r="H53" s="63"/>
      <c r="I53" s="63"/>
      <c r="J53" s="53"/>
      <c r="K53" s="8"/>
    </row>
    <row r="54" spans="2:11" x14ac:dyDescent="0.2">
      <c r="H54" s="63"/>
      <c r="I54" s="63"/>
      <c r="J54" s="53"/>
      <c r="K54" s="8"/>
    </row>
    <row r="55" spans="2:11" x14ac:dyDescent="0.2">
      <c r="H55" s="63"/>
      <c r="I55" s="63"/>
      <c r="J55" s="53"/>
      <c r="K55" s="8"/>
    </row>
    <row r="56" spans="2:11" x14ac:dyDescent="0.2">
      <c r="H56" s="63"/>
      <c r="I56" s="63"/>
      <c r="J56" s="53"/>
    </row>
    <row r="57" spans="2:11" x14ac:dyDescent="0.2">
      <c r="H57" s="70"/>
      <c r="I57" s="70"/>
      <c r="J57" s="53"/>
      <c r="K57" s="23"/>
    </row>
    <row r="58" spans="2:11" x14ac:dyDescent="0.2">
      <c r="C58" s="24"/>
      <c r="H58" s="63"/>
      <c r="I58" s="63"/>
      <c r="J58" s="53"/>
    </row>
    <row r="59" spans="2:11" x14ac:dyDescent="0.2">
      <c r="C59" s="51" t="s">
        <v>113</v>
      </c>
      <c r="E59" s="25"/>
      <c r="F59" s="27"/>
      <c r="G59" s="76"/>
      <c r="H59" s="69"/>
      <c r="I59" s="73"/>
      <c r="J59" s="53"/>
    </row>
    <row r="60" spans="2:11" x14ac:dyDescent="0.2">
      <c r="C60" s="27"/>
      <c r="D60" s="27" t="s">
        <v>91</v>
      </c>
      <c r="E60" s="25"/>
      <c r="F60" s="25"/>
      <c r="G60" s="84" t="s">
        <v>97</v>
      </c>
      <c r="H60" s="84"/>
      <c r="I60" s="84"/>
      <c r="J60" s="53"/>
    </row>
    <row r="61" spans="2:11" x14ac:dyDescent="0.2">
      <c r="H61" s="63"/>
      <c r="I61" s="63"/>
      <c r="J61" s="53"/>
    </row>
    <row r="62" spans="2:11" x14ac:dyDescent="0.2">
      <c r="H62" s="63"/>
      <c r="I62" s="63"/>
      <c r="J62" s="53"/>
    </row>
    <row r="63" spans="2:11" x14ac:dyDescent="0.2">
      <c r="H63" s="63"/>
      <c r="I63" s="63"/>
      <c r="J63" s="53"/>
    </row>
    <row r="64" spans="2:11" x14ac:dyDescent="0.2">
      <c r="H64" s="63"/>
      <c r="I64" s="63"/>
      <c r="J64" s="53"/>
    </row>
    <row r="65" spans="8:10" x14ac:dyDescent="0.2">
      <c r="H65" s="63"/>
      <c r="I65" s="63"/>
      <c r="J65" s="53"/>
    </row>
    <row r="66" spans="8:10" x14ac:dyDescent="0.2">
      <c r="H66" s="63"/>
      <c r="I66" s="63"/>
      <c r="J66" s="53"/>
    </row>
    <row r="67" spans="8:10" x14ac:dyDescent="0.2">
      <c r="H67" s="63"/>
      <c r="I67" s="63"/>
      <c r="J67" s="53"/>
    </row>
    <row r="68" spans="8:10" x14ac:dyDescent="0.2">
      <c r="H68" s="63"/>
      <c r="I68" s="63"/>
      <c r="J68" s="53"/>
    </row>
    <row r="69" spans="8:10" x14ac:dyDescent="0.2">
      <c r="H69" s="63"/>
      <c r="I69" s="63"/>
      <c r="J69" s="53"/>
    </row>
    <row r="70" spans="8:10" x14ac:dyDescent="0.2">
      <c r="H70" s="63"/>
      <c r="I70" s="63"/>
      <c r="J70" s="53"/>
    </row>
    <row r="71" spans="8:10" x14ac:dyDescent="0.2">
      <c r="H71" s="63"/>
      <c r="I71" s="63"/>
      <c r="J71" s="53"/>
    </row>
    <row r="72" spans="8:10" x14ac:dyDescent="0.2">
      <c r="H72" s="63"/>
      <c r="I72" s="63"/>
      <c r="J72" s="53"/>
    </row>
    <row r="73" spans="8:10" x14ac:dyDescent="0.2">
      <c r="H73" s="63"/>
      <c r="I73" s="63"/>
      <c r="J73" s="53"/>
    </row>
    <row r="74" spans="8:10" x14ac:dyDescent="0.2">
      <c r="H74" s="63"/>
      <c r="I74" s="63"/>
      <c r="J74" s="53"/>
    </row>
    <row r="75" spans="8:10" x14ac:dyDescent="0.2">
      <c r="H75" s="63"/>
      <c r="I75" s="63"/>
      <c r="J75" s="53"/>
    </row>
    <row r="76" spans="8:10" x14ac:dyDescent="0.2">
      <c r="H76" s="63"/>
      <c r="I76" s="63"/>
      <c r="J76" s="53"/>
    </row>
    <row r="77" spans="8:10" x14ac:dyDescent="0.2">
      <c r="H77" s="63"/>
      <c r="I77" s="63"/>
      <c r="J77" s="53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orientation="portrait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L76"/>
  <sheetViews>
    <sheetView showGridLines="0" view="pageBreakPreview" topLeftCell="B19" zoomScale="80" zoomScaleNormal="90" zoomScaleSheetLayoutView="80" workbookViewId="0">
      <selection activeCell="G40" sqref="G40"/>
    </sheetView>
  </sheetViews>
  <sheetFormatPr baseColWidth="10" defaultColWidth="9.140625" defaultRowHeight="12.75" x14ac:dyDescent="0.2"/>
  <cols>
    <col min="1" max="1" width="2" style="1" customWidth="1"/>
    <col min="2" max="3" width="12.28515625" style="1" customWidth="1"/>
    <col min="4" max="4" width="20.28515625" style="1" customWidth="1"/>
    <col min="5" max="5" width="8.140625" style="1" customWidth="1"/>
    <col min="6" max="6" width="16.140625" style="1" customWidth="1"/>
    <col min="7" max="7" width="12.85546875" style="1" customWidth="1"/>
    <col min="8" max="8" width="3.140625" style="1" customWidth="1"/>
    <col min="9" max="9" width="11" style="1" bestFit="1" customWidth="1"/>
    <col min="10" max="10" width="9.28515625" style="1" bestFit="1" customWidth="1"/>
    <col min="11" max="16384" width="9.140625" style="1"/>
  </cols>
  <sheetData>
    <row r="3" spans="2:11" x14ac:dyDescent="0.2">
      <c r="C3" s="28"/>
      <c r="G3" s="3"/>
    </row>
    <row r="4" spans="2:11" x14ac:dyDescent="0.2">
      <c r="C4" s="28"/>
    </row>
    <row r="5" spans="2:11" ht="18" x14ac:dyDescent="0.25">
      <c r="B5" s="29"/>
      <c r="C5" s="28"/>
      <c r="G5" s="2"/>
      <c r="H5" s="2"/>
    </row>
    <row r="6" spans="2:11" x14ac:dyDescent="0.2">
      <c r="B6" s="81" t="s">
        <v>86</v>
      </c>
      <c r="C6" s="81"/>
      <c r="D6" s="81"/>
      <c r="E6" s="81"/>
      <c r="F6" s="81"/>
      <c r="G6" s="81"/>
      <c r="H6" s="81"/>
      <c r="I6" s="81"/>
    </row>
    <row r="7" spans="2:11" x14ac:dyDescent="0.2">
      <c r="B7" s="83" t="s">
        <v>111</v>
      </c>
      <c r="C7" s="85"/>
      <c r="D7" s="85"/>
      <c r="E7" s="85"/>
      <c r="F7" s="85"/>
      <c r="G7" s="85"/>
      <c r="H7" s="85"/>
      <c r="I7" s="85"/>
    </row>
    <row r="8" spans="2:11" x14ac:dyDescent="0.2">
      <c r="B8" s="85" t="s">
        <v>16</v>
      </c>
      <c r="C8" s="85"/>
      <c r="D8" s="85"/>
      <c r="E8" s="85"/>
      <c r="F8" s="85"/>
      <c r="G8" s="85"/>
      <c r="H8" s="85"/>
      <c r="I8" s="85"/>
    </row>
    <row r="9" spans="2:11" x14ac:dyDescent="0.2">
      <c r="B9" s="30"/>
      <c r="C9" s="31"/>
      <c r="D9" s="31"/>
      <c r="E9" s="31"/>
      <c r="F9" s="31"/>
      <c r="G9" s="31"/>
      <c r="H9" s="32"/>
      <c r="I9" s="31"/>
    </row>
    <row r="10" spans="2:11" x14ac:dyDescent="0.2">
      <c r="B10" s="33" t="s">
        <v>101</v>
      </c>
      <c r="C10" s="25"/>
      <c r="D10" s="25"/>
      <c r="E10" s="25"/>
      <c r="F10" s="25"/>
      <c r="G10" s="34"/>
      <c r="H10" s="35"/>
      <c r="I10" s="32"/>
    </row>
    <row r="11" spans="2:11" x14ac:dyDescent="0.2">
      <c r="B11" s="33"/>
      <c r="C11" s="25"/>
      <c r="D11" s="25"/>
      <c r="E11" s="25"/>
      <c r="F11" s="25"/>
      <c r="G11" s="11" t="s">
        <v>117</v>
      </c>
      <c r="H11" s="25"/>
      <c r="I11" s="11" t="s">
        <v>114</v>
      </c>
    </row>
    <row r="12" spans="2:11" x14ac:dyDescent="0.2">
      <c r="B12" s="13" t="s">
        <v>102</v>
      </c>
      <c r="C12" s="25"/>
      <c r="D12" s="25"/>
      <c r="E12" s="25"/>
      <c r="F12" s="25"/>
      <c r="G12" s="36"/>
      <c r="H12" s="36"/>
      <c r="I12" s="13"/>
    </row>
    <row r="13" spans="2:11" x14ac:dyDescent="0.2">
      <c r="B13" s="25" t="s">
        <v>17</v>
      </c>
      <c r="C13" s="25"/>
      <c r="D13" s="25"/>
      <c r="E13" s="25"/>
      <c r="F13" s="25"/>
      <c r="G13" s="25">
        <f>163.2+219.9</f>
        <v>383.1</v>
      </c>
      <c r="H13" s="25"/>
      <c r="I13" s="25">
        <v>358.4</v>
      </c>
      <c r="J13" s="25"/>
    </row>
    <row r="14" spans="2:11" x14ac:dyDescent="0.2">
      <c r="B14" s="25" t="s">
        <v>18</v>
      </c>
      <c r="C14" s="25"/>
      <c r="D14" s="25"/>
      <c r="E14" s="25"/>
      <c r="F14" s="25"/>
      <c r="G14" s="25">
        <f>259.1+1450</f>
        <v>1709.1</v>
      </c>
      <c r="H14" s="25"/>
      <c r="I14" s="25">
        <f>53.7+34.8</f>
        <v>88.5</v>
      </c>
      <c r="J14" s="25"/>
      <c r="K14" s="23"/>
    </row>
    <row r="15" spans="2:11" hidden="1" x14ac:dyDescent="0.2">
      <c r="B15" s="25"/>
      <c r="C15" s="25"/>
      <c r="D15" s="25"/>
      <c r="E15" s="25"/>
      <c r="F15" s="25"/>
      <c r="G15" s="25"/>
      <c r="H15" s="25"/>
      <c r="I15" s="25"/>
      <c r="J15" s="25"/>
    </row>
    <row r="16" spans="2:11" x14ac:dyDescent="0.2">
      <c r="B16" s="25" t="s">
        <v>20</v>
      </c>
      <c r="C16" s="25"/>
      <c r="D16" s="25"/>
      <c r="E16" s="25"/>
      <c r="F16" s="25"/>
      <c r="G16" s="26">
        <v>268.89999999999998</v>
      </c>
      <c r="H16" s="25"/>
      <c r="I16" s="26">
        <v>84.2</v>
      </c>
      <c r="J16" s="25"/>
    </row>
    <row r="17" spans="1:12" x14ac:dyDescent="0.2">
      <c r="B17"/>
      <c r="C17" s="18" t="s">
        <v>104</v>
      </c>
      <c r="D17" s="31"/>
      <c r="E17" s="25"/>
      <c r="F17" s="25"/>
      <c r="G17" s="36">
        <f>SUM(G13:G16)</f>
        <v>2361.1</v>
      </c>
      <c r="H17" s="36"/>
      <c r="I17" s="36">
        <f>SUM(I13:I16)</f>
        <v>531.1</v>
      </c>
      <c r="J17" s="36"/>
    </row>
    <row r="18" spans="1:12" ht="15" customHeight="1" x14ac:dyDescent="0.2"/>
    <row r="19" spans="1:12" x14ac:dyDescent="0.2">
      <c r="A19"/>
      <c r="B19" s="13" t="s">
        <v>103</v>
      </c>
      <c r="C19" s="25"/>
      <c r="D19" s="25"/>
      <c r="E19" s="25"/>
      <c r="F19" s="25"/>
      <c r="G19" s="36"/>
      <c r="H19" s="36"/>
      <c r="I19" s="36"/>
      <c r="J19" s="36"/>
    </row>
    <row r="20" spans="1:12" x14ac:dyDescent="0.2">
      <c r="B20" s="25" t="s">
        <v>21</v>
      </c>
      <c r="C20" s="25"/>
      <c r="D20" s="25"/>
      <c r="E20" s="25"/>
      <c r="F20" s="25"/>
      <c r="G20" s="25">
        <v>13635.5</v>
      </c>
      <c r="H20" s="25"/>
      <c r="I20" s="25">
        <f>7726.3+5102+820.3</f>
        <v>13648.599999999999</v>
      </c>
      <c r="J20" s="25"/>
    </row>
    <row r="21" spans="1:12" hidden="1" x14ac:dyDescent="0.2">
      <c r="B21" s="25" t="s">
        <v>22</v>
      </c>
      <c r="C21" s="25"/>
      <c r="D21" s="25"/>
      <c r="E21" s="25"/>
      <c r="F21" s="25"/>
      <c r="G21" s="25"/>
      <c r="H21" s="25"/>
      <c r="I21" s="25">
        <v>0</v>
      </c>
      <c r="J21" s="25"/>
    </row>
    <row r="22" spans="1:12" x14ac:dyDescent="0.2">
      <c r="B22" s="1" t="s">
        <v>76</v>
      </c>
      <c r="C22" s="25"/>
      <c r="D22" s="25"/>
      <c r="E22" s="25"/>
      <c r="F22" s="25"/>
      <c r="G22" s="25">
        <v>3500</v>
      </c>
      <c r="H22" s="25"/>
      <c r="I22" s="25">
        <v>3500</v>
      </c>
      <c r="J22" s="25"/>
    </row>
    <row r="23" spans="1:12" ht="13.5" customHeight="1" x14ac:dyDescent="0.2">
      <c r="B23" s="25" t="s">
        <v>98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x14ac:dyDescent="0.2">
      <c r="B24"/>
      <c r="C24" s="18" t="s">
        <v>105</v>
      </c>
      <c r="D24" s="31"/>
      <c r="E24" s="25"/>
      <c r="F24" s="25"/>
      <c r="G24" s="36">
        <f>SUM(G20:G23)</f>
        <v>17135.5</v>
      </c>
      <c r="H24" s="25"/>
      <c r="I24" s="36">
        <f>SUM(I20:I23)</f>
        <v>17148.599999999999</v>
      </c>
      <c r="J24" s="25"/>
    </row>
    <row r="25" spans="1:12" x14ac:dyDescent="0.2">
      <c r="H25" s="36"/>
      <c r="J25" s="36"/>
    </row>
    <row r="26" spans="1:12" x14ac:dyDescent="0.2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25">
      <c r="B27" s="25"/>
      <c r="C27" s="6" t="s">
        <v>106</v>
      </c>
      <c r="D27" s="30"/>
      <c r="E27" s="25"/>
      <c r="F27" s="25"/>
      <c r="G27" s="38">
        <f>+G24+G17</f>
        <v>19496.599999999999</v>
      </c>
      <c r="H27" s="25"/>
      <c r="I27" s="38">
        <f>+I24+I17</f>
        <v>17679.699999999997</v>
      </c>
      <c r="J27" s="25"/>
    </row>
    <row r="28" spans="1:12" ht="13.5" thickTop="1" x14ac:dyDescent="0.2">
      <c r="H28" s="36"/>
      <c r="J28" s="36"/>
    </row>
    <row r="31" spans="1:12" x14ac:dyDescent="0.2">
      <c r="B31" s="33" t="s">
        <v>23</v>
      </c>
      <c r="C31" s="25"/>
      <c r="D31" s="25"/>
      <c r="E31" s="25"/>
      <c r="F31" s="25"/>
      <c r="G31" s="25"/>
      <c r="H31" s="25"/>
      <c r="I31" s="25"/>
      <c r="J31" s="25"/>
    </row>
    <row r="32" spans="1:12" x14ac:dyDescent="0.2">
      <c r="B32"/>
      <c r="C32"/>
      <c r="D32" s="25"/>
      <c r="E32" s="25"/>
      <c r="F32" s="25"/>
      <c r="G32" s="25"/>
      <c r="H32" s="25"/>
      <c r="I32" s="25"/>
      <c r="J32" s="25"/>
    </row>
    <row r="33" spans="2:10" x14ac:dyDescent="0.2">
      <c r="B33" s="13" t="s">
        <v>102</v>
      </c>
      <c r="C33" s="25"/>
      <c r="D33" s="25"/>
      <c r="E33" s="25"/>
      <c r="F33" s="25"/>
      <c r="G33" s="25"/>
      <c r="H33" s="25"/>
      <c r="I33" s="25"/>
      <c r="J33" s="25"/>
    </row>
    <row r="34" spans="2:10" x14ac:dyDescent="0.2">
      <c r="B34"/>
      <c r="C34" s="25"/>
      <c r="D34" s="25"/>
      <c r="E34" s="25"/>
      <c r="F34" s="25"/>
      <c r="G34" s="25"/>
      <c r="H34" s="25"/>
      <c r="I34" s="25"/>
      <c r="J34" s="25"/>
    </row>
    <row r="35" spans="2:10" x14ac:dyDescent="0.2">
      <c r="B35" s="25" t="s">
        <v>24</v>
      </c>
      <c r="C35" s="25"/>
      <c r="D35" s="25"/>
      <c r="E35" s="25"/>
      <c r="F35" s="25"/>
      <c r="G35" s="25">
        <v>3800</v>
      </c>
      <c r="H35" s="25"/>
      <c r="I35" s="25">
        <v>0</v>
      </c>
      <c r="J35" s="25"/>
    </row>
    <row r="36" spans="2:10" x14ac:dyDescent="0.2">
      <c r="B36" s="25" t="s">
        <v>25</v>
      </c>
      <c r="C36" s="25"/>
      <c r="D36" s="25"/>
      <c r="E36" s="25"/>
      <c r="F36" s="25"/>
      <c r="G36" s="26">
        <v>1141</v>
      </c>
      <c r="H36" s="25"/>
      <c r="I36" s="26">
        <v>1363.1432500000001</v>
      </c>
      <c r="J36" s="25"/>
    </row>
    <row r="37" spans="2:10" hidden="1" x14ac:dyDescent="0.2">
      <c r="B37" s="1" t="s">
        <v>26</v>
      </c>
      <c r="C37" s="25"/>
      <c r="D37" s="25"/>
      <c r="E37" s="25"/>
      <c r="F37" s="25"/>
      <c r="G37" s="26">
        <v>0</v>
      </c>
      <c r="H37" s="25"/>
      <c r="I37" s="26">
        <v>0</v>
      </c>
      <c r="J37" s="25"/>
    </row>
    <row r="38" spans="2:10" x14ac:dyDescent="0.2">
      <c r="B38" s="25"/>
      <c r="C38" s="25"/>
      <c r="D38" s="25"/>
      <c r="E38" s="25"/>
      <c r="F38" s="25"/>
      <c r="G38" s="13">
        <f>SUM(G35:G37)</f>
        <v>4941</v>
      </c>
      <c r="H38" s="13"/>
      <c r="I38" s="13">
        <f>SUM(I35:I37)</f>
        <v>1363.1432500000001</v>
      </c>
      <c r="J38" s="13"/>
    </row>
    <row r="39" spans="2:10" x14ac:dyDescent="0.2">
      <c r="G39" s="25"/>
      <c r="I39" s="25"/>
    </row>
    <row r="40" spans="2:10" x14ac:dyDescent="0.2">
      <c r="B40" s="25" t="s">
        <v>27</v>
      </c>
      <c r="C40" s="25"/>
      <c r="D40" s="25"/>
      <c r="E40" s="25"/>
      <c r="F40" s="65"/>
      <c r="G40" s="25">
        <v>600.70000000000005</v>
      </c>
      <c r="H40" s="25"/>
      <c r="I40" s="25">
        <f>485.2+40</f>
        <v>525.20000000000005</v>
      </c>
      <c r="J40" s="25"/>
    </row>
    <row r="41" spans="2:10" x14ac:dyDescent="0.2">
      <c r="B41" s="25" t="s">
        <v>28</v>
      </c>
      <c r="C41" s="25"/>
      <c r="D41" s="25"/>
      <c r="E41" s="25"/>
      <c r="F41" s="65"/>
      <c r="G41" s="26">
        <v>188.6</v>
      </c>
      <c r="H41" s="25"/>
      <c r="I41" s="26">
        <f>34.7+103.2</f>
        <v>137.9</v>
      </c>
      <c r="J41" s="25"/>
    </row>
    <row r="42" spans="2:10" x14ac:dyDescent="0.2">
      <c r="B42" s="39"/>
      <c r="C42" s="30"/>
      <c r="D42"/>
      <c r="E42"/>
      <c r="F42"/>
      <c r="G42" s="36">
        <f>SUM(G40:G41)</f>
        <v>789.30000000000007</v>
      </c>
      <c r="H42" s="25"/>
      <c r="I42" s="36">
        <f>SUM(I40:I41)</f>
        <v>663.1</v>
      </c>
      <c r="J42" s="25"/>
    </row>
    <row r="43" spans="2:10" x14ac:dyDescent="0.2">
      <c r="B43" s="39"/>
      <c r="C43" s="30"/>
      <c r="D43"/>
      <c r="E43"/>
      <c r="F43"/>
      <c r="G43" s="36"/>
      <c r="H43" s="25"/>
      <c r="I43" s="36"/>
      <c r="J43" s="25"/>
    </row>
    <row r="44" spans="2:10" x14ac:dyDescent="0.2">
      <c r="B44" s="39"/>
      <c r="C44" s="18" t="s">
        <v>107</v>
      </c>
      <c r="D44"/>
      <c r="E44"/>
      <c r="F44"/>
      <c r="G44" s="36">
        <f>G38+G42</f>
        <v>5730.3</v>
      </c>
      <c r="H44" s="25"/>
      <c r="I44" s="36">
        <f>I38+I42</f>
        <v>2026.24325</v>
      </c>
      <c r="J44" s="25"/>
    </row>
    <row r="45" spans="2:10" x14ac:dyDescent="0.2">
      <c r="B45" s="39"/>
      <c r="C45" s="30"/>
      <c r="D45"/>
      <c r="E45"/>
      <c r="F45"/>
      <c r="G45" s="36"/>
      <c r="H45" s="25"/>
      <c r="I45" s="36"/>
      <c r="J45" s="25"/>
    </row>
    <row r="46" spans="2:10" x14ac:dyDescent="0.2">
      <c r="B46" s="13" t="s">
        <v>103</v>
      </c>
      <c r="C46" s="30"/>
      <c r="D46"/>
      <c r="E46"/>
      <c r="F46"/>
      <c r="G46" s="36"/>
      <c r="H46" s="25"/>
      <c r="I46" s="36"/>
      <c r="J46" s="25"/>
    </row>
    <row r="47" spans="2:10" x14ac:dyDescent="0.2">
      <c r="B47" s="25"/>
      <c r="D47" s="31"/>
      <c r="E47" s="25"/>
      <c r="F47" s="25"/>
      <c r="H47" s="25"/>
      <c r="J47" s="25"/>
    </row>
    <row r="48" spans="2:10" x14ac:dyDescent="0.2">
      <c r="B48" t="s">
        <v>99</v>
      </c>
      <c r="C48"/>
      <c r="D48"/>
      <c r="E48"/>
      <c r="F48"/>
      <c r="G48" s="40">
        <v>928.9</v>
      </c>
      <c r="H48" s="41"/>
      <c r="I48" s="40">
        <v>928.90505000000007</v>
      </c>
      <c r="J48" s="41"/>
    </row>
    <row r="49" spans="2:12" x14ac:dyDescent="0.2">
      <c r="B49" s="25" t="s">
        <v>29</v>
      </c>
      <c r="C49"/>
      <c r="D49"/>
      <c r="E49"/>
      <c r="F49" s="65"/>
      <c r="G49" s="26">
        <v>5085.7</v>
      </c>
      <c r="H49"/>
      <c r="I49" s="26">
        <v>7468.0298400000001</v>
      </c>
      <c r="J49"/>
    </row>
    <row r="50" spans="2:12" x14ac:dyDescent="0.2">
      <c r="B50" s="25"/>
      <c r="C50"/>
      <c r="D50"/>
      <c r="E50"/>
      <c r="F50" s="65"/>
      <c r="G50" s="25"/>
      <c r="H50"/>
      <c r="I50" s="25"/>
      <c r="J50"/>
    </row>
    <row r="51" spans="2:12" x14ac:dyDescent="0.2">
      <c r="C51" s="18" t="s">
        <v>108</v>
      </c>
      <c r="D51" s="25"/>
      <c r="E51" s="25"/>
      <c r="F51" s="25"/>
      <c r="G51" s="36">
        <f>SUM(G48:G49)</f>
        <v>6014.5999999999995</v>
      </c>
      <c r="H51"/>
      <c r="I51" s="36">
        <f>SUM(I48:I49)</f>
        <v>8396.9348900000005</v>
      </c>
      <c r="J51"/>
    </row>
    <row r="52" spans="2:12" x14ac:dyDescent="0.2">
      <c r="C52" s="30"/>
      <c r="D52" s="25"/>
      <c r="E52" s="25"/>
      <c r="F52" s="25"/>
      <c r="G52" s="36"/>
      <c r="H52"/>
      <c r="I52" s="36"/>
      <c r="J52"/>
    </row>
    <row r="53" spans="2:12" x14ac:dyDescent="0.2">
      <c r="C53" s="18" t="s">
        <v>100</v>
      </c>
      <c r="G53" s="64">
        <f>+G44+G51</f>
        <v>11744.9</v>
      </c>
      <c r="H53" s="25"/>
      <c r="I53" s="64">
        <f>+I44+I51</f>
        <v>10423.17814</v>
      </c>
      <c r="J53" s="25"/>
    </row>
    <row r="54" spans="2:12" x14ac:dyDescent="0.2">
      <c r="B54" s="25"/>
      <c r="D54" s="30"/>
      <c r="E54" s="25"/>
      <c r="F54" s="25"/>
      <c r="G54" s="23"/>
      <c r="H54" s="36"/>
      <c r="I54" s="23"/>
      <c r="J54" s="36"/>
    </row>
    <row r="55" spans="2:12" x14ac:dyDescent="0.2">
      <c r="B55" s="36" t="s">
        <v>30</v>
      </c>
      <c r="C55"/>
      <c r="D55"/>
      <c r="E55"/>
      <c r="F55"/>
      <c r="G55"/>
      <c r="H55"/>
      <c r="I55"/>
      <c r="J55"/>
    </row>
    <row r="56" spans="2:12" x14ac:dyDescent="0.2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2301.6999999999998</v>
      </c>
      <c r="J57" s="25"/>
    </row>
    <row r="58" spans="2:12" hidden="1" x14ac:dyDescent="0.2">
      <c r="B58" s="25" t="s">
        <v>92</v>
      </c>
      <c r="C58" s="25"/>
      <c r="D58" s="25"/>
      <c r="E58" s="25"/>
      <c r="F58" s="25"/>
      <c r="G58" s="25"/>
      <c r="H58" s="25"/>
      <c r="I58" s="25">
        <v>0</v>
      </c>
      <c r="J58" s="25"/>
    </row>
    <row r="59" spans="2:12" x14ac:dyDescent="0.2">
      <c r="B59" s="1" t="s">
        <v>32</v>
      </c>
      <c r="G59" s="25">
        <v>4954.7</v>
      </c>
      <c r="I59" s="25">
        <f>302.1+499+3232.7</f>
        <v>4033.7999999999997</v>
      </c>
      <c r="L59" s="23"/>
    </row>
    <row r="60" spans="2:12" x14ac:dyDescent="0.2">
      <c r="B60" s="27" t="s">
        <v>33</v>
      </c>
      <c r="C60" s="25"/>
      <c r="D60" s="25"/>
      <c r="E60" s="25"/>
      <c r="F60" s="25"/>
      <c r="G60" s="43">
        <f>RESULTADO!H52</f>
        <v>495.29999999999995</v>
      </c>
      <c r="H60" s="25"/>
      <c r="I60" s="43">
        <v>921</v>
      </c>
      <c r="J60" s="25"/>
    </row>
    <row r="61" spans="2:12" x14ac:dyDescent="0.2">
      <c r="B61" s="25"/>
      <c r="C61" s="6" t="s">
        <v>109</v>
      </c>
      <c r="D61" s="31"/>
      <c r="E61" s="25"/>
      <c r="F61" s="25"/>
      <c r="G61" s="37">
        <f>SUM(G57:G60)</f>
        <v>7751.6970000000001</v>
      </c>
      <c r="H61" s="36"/>
      <c r="I61" s="37">
        <f>SUM(I57:I60)</f>
        <v>7256.5</v>
      </c>
      <c r="J61" s="36"/>
    </row>
    <row r="62" spans="2:12" x14ac:dyDescent="0.2">
      <c r="B62"/>
      <c r="C62"/>
      <c r="D62"/>
      <c r="E62"/>
      <c r="F62"/>
      <c r="G62"/>
      <c r="H62"/>
      <c r="I62"/>
      <c r="J62"/>
    </row>
    <row r="63" spans="2:12" ht="13.5" thickBot="1" x14ac:dyDescent="0.25">
      <c r="B63"/>
      <c r="C63" s="6" t="s">
        <v>110</v>
      </c>
      <c r="D63" s="30"/>
      <c r="E63" s="25"/>
      <c r="F63" s="25"/>
      <c r="G63" s="22">
        <f>+G53+G61</f>
        <v>19496.597000000002</v>
      </c>
      <c r="H63" s="36"/>
      <c r="I63" s="22">
        <f>+I53+I61</f>
        <v>17679.67814</v>
      </c>
      <c r="J63" s="36"/>
    </row>
    <row r="64" spans="2:12" ht="13.5" thickTop="1" x14ac:dyDescent="0.2">
      <c r="B64"/>
      <c r="C64"/>
      <c r="D64"/>
      <c r="E64"/>
      <c r="F64"/>
      <c r="G64" s="42"/>
      <c r="H64"/>
      <c r="I64"/>
      <c r="J64" s="77">
        <f>G63-G27</f>
        <v>-2.9999999969732016E-3</v>
      </c>
    </row>
    <row r="65" spans="2:9" x14ac:dyDescent="0.2">
      <c r="B65"/>
      <c r="C65"/>
      <c r="D65"/>
      <c r="E65"/>
      <c r="F65"/>
      <c r="G65" s="42"/>
      <c r="H65"/>
      <c r="I65"/>
    </row>
    <row r="66" spans="2:9" x14ac:dyDescent="0.2">
      <c r="B66"/>
      <c r="C66"/>
      <c r="D66"/>
      <c r="E66"/>
      <c r="F66"/>
      <c r="G66" s="53"/>
      <c r="H66" s="25"/>
      <c r="I66" s="25"/>
    </row>
    <row r="67" spans="2:9" x14ac:dyDescent="0.2">
      <c r="B67" s="25"/>
      <c r="C67" s="25"/>
      <c r="D67" s="25"/>
      <c r="E67" s="25"/>
      <c r="F67" s="25"/>
      <c r="G67" s="25"/>
      <c r="H67" s="25"/>
      <c r="I67" s="25"/>
    </row>
    <row r="68" spans="2:9" x14ac:dyDescent="0.2">
      <c r="B68" s="25"/>
      <c r="C68"/>
      <c r="D68"/>
      <c r="E68"/>
      <c r="F68"/>
      <c r="G68" s="44"/>
      <c r="H68"/>
      <c r="I68" s="25"/>
    </row>
    <row r="69" spans="2:9" x14ac:dyDescent="0.2">
      <c r="B69" s="26"/>
      <c r="C69" s="26"/>
      <c r="D69" s="25"/>
      <c r="E69" s="31"/>
      <c r="F69" s="45"/>
      <c r="G69" s="45"/>
      <c r="H69" s="31"/>
      <c r="I69" s="25"/>
    </row>
    <row r="70" spans="2:9" x14ac:dyDescent="0.2">
      <c r="B70" s="86" t="s">
        <v>91</v>
      </c>
      <c r="C70" s="86"/>
      <c r="D70" s="25"/>
      <c r="F70" s="87" t="s">
        <v>97</v>
      </c>
      <c r="G70" s="88"/>
      <c r="H70" s="25"/>
      <c r="I70" s="32"/>
    </row>
    <row r="71" spans="2:9" x14ac:dyDescent="0.2">
      <c r="B71" s="86"/>
      <c r="C71" s="86"/>
      <c r="D71" s="25"/>
      <c r="E71"/>
      <c r="F71" s="90"/>
      <c r="G71" s="90"/>
      <c r="H71" s="32"/>
      <c r="I71" s="32"/>
    </row>
    <row r="72" spans="2:9" x14ac:dyDescent="0.2">
      <c r="B72" s="32"/>
      <c r="C72" s="25"/>
      <c r="D72" s="32"/>
      <c r="E72" s="31"/>
      <c r="F72" s="31"/>
      <c r="G72" s="31"/>
      <c r="H72" s="31"/>
      <c r="I72" s="31"/>
    </row>
    <row r="73" spans="2:9" x14ac:dyDescent="0.2">
      <c r="D73" s="31"/>
      <c r="H73" s="25"/>
      <c r="I73" s="25"/>
    </row>
    <row r="74" spans="2:9" x14ac:dyDescent="0.2">
      <c r="B74" s="91"/>
      <c r="C74" s="91"/>
      <c r="D74" s="91"/>
      <c r="E74" s="91"/>
      <c r="F74" s="91"/>
      <c r="G74" s="91"/>
      <c r="H74" s="91"/>
      <c r="I74" s="25"/>
    </row>
    <row r="75" spans="2:9" x14ac:dyDescent="0.2">
      <c r="B75" s="91"/>
      <c r="C75" s="91"/>
      <c r="D75" s="91"/>
      <c r="E75" s="91"/>
      <c r="F75" s="91"/>
      <c r="G75" s="91"/>
      <c r="H75" s="91"/>
    </row>
    <row r="76" spans="2:9" x14ac:dyDescent="0.2">
      <c r="B76" s="89"/>
      <c r="C76" s="89"/>
      <c r="D76" s="89"/>
      <c r="E76" s="89"/>
      <c r="F76" s="89"/>
      <c r="G76" s="89"/>
      <c r="H76" s="89"/>
    </row>
  </sheetData>
  <mergeCells count="10">
    <mergeCell ref="B76:H76"/>
    <mergeCell ref="B71:C71"/>
    <mergeCell ref="F71:G71"/>
    <mergeCell ref="B74:H74"/>
    <mergeCell ref="B75:H75"/>
    <mergeCell ref="B6:I6"/>
    <mergeCell ref="B7:I7"/>
    <mergeCell ref="B8:I8"/>
    <mergeCell ref="B70:C70"/>
    <mergeCell ref="F70:G70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9" orientation="portrait" r:id="rId1"/>
  <headerFooter alignWithMargins="0"/>
  <customProperties>
    <customPr name="EpmWorksheetKeyString_GUID" r:id="rId2"/>
  </customPropertie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94"/>
  <sheetViews>
    <sheetView showGridLines="0" tabSelected="1" view="pageBreakPreview" zoomScale="60" zoomScaleNormal="80" workbookViewId="0">
      <selection activeCell="E3" sqref="E3"/>
    </sheetView>
  </sheetViews>
  <sheetFormatPr baseColWidth="10" defaultColWidth="9.140625" defaultRowHeight="12.75" x14ac:dyDescent="0.2"/>
  <cols>
    <col min="1" max="1" width="2.140625" style="1" customWidth="1"/>
    <col min="2" max="2" width="15" style="1" customWidth="1"/>
    <col min="3" max="3" width="40.42578125" style="1" customWidth="1"/>
    <col min="4" max="4" width="4.28515625" style="1" customWidth="1"/>
    <col min="5" max="5" width="16.28515625" style="1" customWidth="1"/>
    <col min="6" max="6" width="3.28515625" style="1" customWidth="1"/>
    <col min="7" max="7" width="4.28515625" style="1" hidden="1" customWidth="1"/>
    <col min="8" max="8" width="16.28515625" style="1" customWidth="1"/>
    <col min="9" max="9" width="9.140625" style="1"/>
    <col min="10" max="10" width="9.85546875" style="1" bestFit="1" customWidth="1"/>
    <col min="11" max="11" width="10.7109375" style="4" bestFit="1" customWidth="1"/>
    <col min="12" max="16384" width="9.140625" style="1"/>
  </cols>
  <sheetData>
    <row r="1" spans="2:9" x14ac:dyDescent="0.2">
      <c r="E1" s="35"/>
      <c r="H1" s="35"/>
    </row>
    <row r="2" spans="2:9" x14ac:dyDescent="0.2">
      <c r="E2" s="35"/>
      <c r="H2" s="35"/>
    </row>
    <row r="3" spans="2:9" x14ac:dyDescent="0.2">
      <c r="B3" s="3" t="s">
        <v>86</v>
      </c>
      <c r="E3" s="5" t="s">
        <v>119</v>
      </c>
      <c r="G3" s="35"/>
      <c r="H3" s="5" t="s">
        <v>34</v>
      </c>
    </row>
    <row r="4" spans="2:9" x14ac:dyDescent="0.2">
      <c r="E4" s="35">
        <v>2020</v>
      </c>
      <c r="H4" s="35">
        <v>2019</v>
      </c>
    </row>
    <row r="5" spans="2:9" x14ac:dyDescent="0.2">
      <c r="E5" s="35"/>
      <c r="H5" s="35"/>
    </row>
    <row r="6" spans="2:9" x14ac:dyDescent="0.2">
      <c r="E6" s="35"/>
      <c r="H6" s="35"/>
    </row>
    <row r="7" spans="2:9" x14ac:dyDescent="0.2">
      <c r="B7" s="92" t="s">
        <v>35</v>
      </c>
      <c r="C7" s="92"/>
      <c r="D7" s="92"/>
      <c r="E7" s="92"/>
      <c r="F7" s="92"/>
      <c r="G7" s="92"/>
      <c r="H7" s="92"/>
    </row>
    <row r="8" spans="2:9" x14ac:dyDescent="0.2">
      <c r="B8"/>
      <c r="C8"/>
      <c r="D8"/>
      <c r="E8" s="46"/>
      <c r="F8" s="47"/>
      <c r="G8" s="47"/>
      <c r="H8" s="46"/>
    </row>
    <row r="9" spans="2:9" x14ac:dyDescent="0.2">
      <c r="B9" s="1" t="s">
        <v>36</v>
      </c>
      <c r="E9" s="25">
        <v>0.2</v>
      </c>
      <c r="F9" s="25"/>
      <c r="G9" s="25"/>
      <c r="H9" s="25">
        <v>0.2</v>
      </c>
    </row>
    <row r="10" spans="2:9" x14ac:dyDescent="0.2">
      <c r="E10" s="25"/>
      <c r="F10" s="25"/>
      <c r="G10" s="25"/>
      <c r="H10" s="25"/>
    </row>
    <row r="11" spans="2:9" x14ac:dyDescent="0.2">
      <c r="B11" s="51" t="s">
        <v>115</v>
      </c>
      <c r="E11" s="25">
        <v>219.9</v>
      </c>
      <c r="F11" s="25"/>
      <c r="G11" s="25"/>
      <c r="H11" s="25">
        <v>219.9</v>
      </c>
    </row>
    <row r="12" spans="2:9" x14ac:dyDescent="0.2">
      <c r="E12" s="25"/>
      <c r="F12" s="25"/>
      <c r="G12" s="25"/>
      <c r="H12" s="25"/>
    </row>
    <row r="13" spans="2:9" ht="12" customHeight="1" x14ac:dyDescent="0.2">
      <c r="B13" s="1" t="s">
        <v>37</v>
      </c>
      <c r="E13" s="25">
        <f>BALANCE!G13-E9-E11</f>
        <v>163.00000000000003</v>
      </c>
      <c r="F13" s="25"/>
      <c r="G13" s="25"/>
      <c r="H13" s="25">
        <v>138.30000000000001</v>
      </c>
      <c r="I13" s="25"/>
    </row>
    <row r="14" spans="2:9" hidden="1" x14ac:dyDescent="0.2">
      <c r="E14" s="25"/>
      <c r="F14" s="25"/>
      <c r="G14" s="25"/>
      <c r="H14" s="25"/>
    </row>
    <row r="15" spans="2:9" hidden="1" x14ac:dyDescent="0.2">
      <c r="B15" s="1" t="s">
        <v>38</v>
      </c>
      <c r="E15" s="25"/>
      <c r="F15" s="25"/>
      <c r="G15" s="25"/>
      <c r="H15" s="25"/>
    </row>
    <row r="16" spans="2:9" x14ac:dyDescent="0.2">
      <c r="E16" s="26"/>
      <c r="F16" s="25"/>
      <c r="G16" s="25"/>
      <c r="H16" s="26"/>
      <c r="I16" s="23"/>
    </row>
    <row r="17" spans="2:10" hidden="1" x14ac:dyDescent="0.2">
      <c r="B17" s="1" t="s">
        <v>82</v>
      </c>
      <c r="E17" s="26">
        <v>0</v>
      </c>
      <c r="F17" s="25"/>
      <c r="G17" s="25"/>
      <c r="H17" s="26">
        <v>0</v>
      </c>
    </row>
    <row r="18" spans="2:10" x14ac:dyDescent="0.2">
      <c r="B18"/>
      <c r="E18" s="25"/>
      <c r="F18" s="25"/>
      <c r="G18" s="25"/>
      <c r="H18" s="25"/>
    </row>
    <row r="19" spans="2:10" ht="13.5" thickBot="1" x14ac:dyDescent="0.25">
      <c r="E19" s="48">
        <f>SUM(E9:E18)</f>
        <v>383.1</v>
      </c>
      <c r="F19" s="49"/>
      <c r="G19" s="49"/>
      <c r="H19" s="48">
        <f>SUM(H9:H18)</f>
        <v>358.4</v>
      </c>
      <c r="J19" s="23"/>
    </row>
    <row r="20" spans="2:10" ht="13.5" thickTop="1" x14ac:dyDescent="0.2">
      <c r="E20"/>
      <c r="F20"/>
      <c r="G20"/>
      <c r="H20"/>
    </row>
    <row r="21" spans="2:10" x14ac:dyDescent="0.2">
      <c r="E21" s="50"/>
      <c r="F21"/>
      <c r="G21"/>
      <c r="H21" s="50"/>
    </row>
    <row r="22" spans="2:10" x14ac:dyDescent="0.2">
      <c r="B22" s="92" t="s">
        <v>39</v>
      </c>
      <c r="C22" s="92"/>
      <c r="D22" s="92"/>
      <c r="E22" s="92"/>
      <c r="F22" s="92"/>
      <c r="G22" s="92"/>
      <c r="H22" s="92"/>
    </row>
    <row r="24" spans="2:10" x14ac:dyDescent="0.2">
      <c r="B24" s="1" t="s">
        <v>40</v>
      </c>
      <c r="E24" s="25">
        <v>165.3</v>
      </c>
      <c r="F24" s="25"/>
      <c r="G24" s="25"/>
      <c r="H24" s="25">
        <v>0</v>
      </c>
    </row>
    <row r="25" spans="2:10" x14ac:dyDescent="0.2">
      <c r="E25" s="25"/>
      <c r="F25" s="25"/>
      <c r="G25" s="25"/>
      <c r="H25" s="25"/>
    </row>
    <row r="26" spans="2:10" x14ac:dyDescent="0.2">
      <c r="B26" s="51" t="s">
        <v>93</v>
      </c>
      <c r="E26" s="25">
        <v>0</v>
      </c>
      <c r="F26" s="25"/>
      <c r="G26" s="25"/>
      <c r="H26" s="25">
        <v>0</v>
      </c>
    </row>
    <row r="27" spans="2:10" hidden="1" x14ac:dyDescent="0.2">
      <c r="B27" s="51"/>
      <c r="E27" s="25"/>
      <c r="F27" s="25"/>
      <c r="G27" s="25"/>
      <c r="H27" s="25"/>
    </row>
    <row r="28" spans="2:10" hidden="1" x14ac:dyDescent="0.2">
      <c r="B28" s="1" t="s">
        <v>41</v>
      </c>
      <c r="E28" s="25"/>
      <c r="F28" s="25"/>
      <c r="G28" s="25"/>
      <c r="H28" s="25"/>
    </row>
    <row r="29" spans="2:10" hidden="1" x14ac:dyDescent="0.2">
      <c r="E29" s="25"/>
      <c r="F29" s="25"/>
      <c r="G29" s="25"/>
      <c r="H29" s="25"/>
    </row>
    <row r="30" spans="2:10" hidden="1" x14ac:dyDescent="0.2">
      <c r="B30" s="52" t="s">
        <v>42</v>
      </c>
      <c r="D30" s="25"/>
      <c r="E30" s="25"/>
      <c r="F30" s="25"/>
      <c r="G30" s="25"/>
      <c r="H30" s="25"/>
    </row>
    <row r="31" spans="2:10" hidden="1" x14ac:dyDescent="0.2">
      <c r="D31" s="25"/>
      <c r="E31" s="25"/>
      <c r="F31" s="25"/>
      <c r="G31" s="25"/>
      <c r="H31" s="25"/>
    </row>
    <row r="32" spans="2:10" hidden="1" x14ac:dyDescent="0.2">
      <c r="B32" s="1" t="s">
        <v>43</v>
      </c>
      <c r="D32" s="25"/>
      <c r="E32" s="25"/>
      <c r="F32" s="25"/>
      <c r="G32" s="25"/>
      <c r="H32" s="25"/>
    </row>
    <row r="33" spans="2:8" hidden="1" x14ac:dyDescent="0.2">
      <c r="D33" s="25"/>
      <c r="E33" s="25"/>
      <c r="F33" s="25"/>
      <c r="G33" s="25"/>
      <c r="H33" s="25"/>
    </row>
    <row r="34" spans="2:8" hidden="1" x14ac:dyDescent="0.2">
      <c r="B34" s="52" t="s">
        <v>44</v>
      </c>
      <c r="D34" s="25"/>
      <c r="E34" s="25"/>
      <c r="F34" s="25"/>
      <c r="G34" s="25"/>
      <c r="H34" s="25"/>
    </row>
    <row r="35" spans="2:8" hidden="1" x14ac:dyDescent="0.2">
      <c r="D35" s="25"/>
      <c r="E35" s="25"/>
      <c r="F35" s="25"/>
      <c r="G35" s="25"/>
      <c r="H35" s="25"/>
    </row>
    <row r="36" spans="2:8" hidden="1" x14ac:dyDescent="0.2">
      <c r="B36" s="1" t="s">
        <v>84</v>
      </c>
      <c r="D36" s="25"/>
      <c r="E36" s="25"/>
      <c r="F36" s="25"/>
      <c r="G36" s="25"/>
      <c r="H36" s="25"/>
    </row>
    <row r="37" spans="2:8" x14ac:dyDescent="0.2">
      <c r="D37" s="25"/>
      <c r="E37" s="25"/>
      <c r="F37" s="25"/>
      <c r="G37" s="25"/>
      <c r="H37" s="25"/>
    </row>
    <row r="38" spans="2:8" x14ac:dyDescent="0.2">
      <c r="B38" s="1" t="s">
        <v>95</v>
      </c>
      <c r="D38" s="25"/>
      <c r="E38" s="25">
        <v>0</v>
      </c>
      <c r="F38" s="25"/>
      <c r="G38" s="25"/>
      <c r="H38" s="25">
        <v>0</v>
      </c>
    </row>
    <row r="39" spans="2:8" hidden="1" x14ac:dyDescent="0.2">
      <c r="D39" s="25"/>
      <c r="E39" s="25"/>
      <c r="F39" s="25"/>
      <c r="G39" s="25"/>
      <c r="H39" s="25"/>
    </row>
    <row r="40" spans="2:8" hidden="1" x14ac:dyDescent="0.2">
      <c r="B40" s="1" t="s">
        <v>79</v>
      </c>
      <c r="D40" s="25"/>
      <c r="E40" s="25">
        <v>0</v>
      </c>
      <c r="F40" s="25"/>
      <c r="G40" s="25"/>
      <c r="H40" s="25">
        <v>0</v>
      </c>
    </row>
    <row r="41" spans="2:8" hidden="1" x14ac:dyDescent="0.2">
      <c r="D41" s="25"/>
      <c r="E41" s="25"/>
      <c r="F41" s="25"/>
      <c r="G41" s="25"/>
      <c r="H41" s="25"/>
    </row>
    <row r="42" spans="2:8" hidden="1" x14ac:dyDescent="0.2">
      <c r="B42" s="1" t="s">
        <v>45</v>
      </c>
      <c r="D42" s="25"/>
      <c r="E42" s="25"/>
      <c r="F42" s="25"/>
      <c r="G42" s="25"/>
      <c r="H42" s="25"/>
    </row>
    <row r="43" spans="2:8" hidden="1" x14ac:dyDescent="0.2">
      <c r="D43" s="25"/>
      <c r="E43" s="25"/>
      <c r="F43" s="25"/>
      <c r="G43" s="25"/>
      <c r="H43" s="25"/>
    </row>
    <row r="44" spans="2:8" ht="11.25" hidden="1" customHeight="1" x14ac:dyDescent="0.2">
      <c r="B44" s="51" t="s">
        <v>46</v>
      </c>
      <c r="D44" s="25"/>
      <c r="E44" s="25">
        <v>0</v>
      </c>
      <c r="F44" s="25"/>
      <c r="G44" s="25"/>
      <c r="H44" s="25">
        <v>0</v>
      </c>
    </row>
    <row r="45" spans="2:8" ht="12" customHeight="1" x14ac:dyDescent="0.2">
      <c r="D45" s="25"/>
      <c r="E45" s="25"/>
      <c r="F45" s="25"/>
      <c r="G45" s="25"/>
      <c r="H45" s="25"/>
    </row>
    <row r="46" spans="2:8" ht="14.25" customHeight="1" x14ac:dyDescent="0.2">
      <c r="B46" s="1" t="s">
        <v>85</v>
      </c>
      <c r="D46" s="25"/>
      <c r="E46" s="25">
        <v>35.700000000000003</v>
      </c>
      <c r="F46" s="25"/>
      <c r="G46" s="25"/>
      <c r="H46" s="25">
        <v>88.5</v>
      </c>
    </row>
    <row r="47" spans="2:8" ht="12.75" customHeight="1" x14ac:dyDescent="0.2">
      <c r="D47" s="25"/>
      <c r="E47" s="26"/>
      <c r="F47" s="25"/>
      <c r="G47" s="25"/>
      <c r="H47" s="26"/>
    </row>
    <row r="48" spans="2:8" hidden="1" x14ac:dyDescent="0.2">
      <c r="B48" s="1" t="s">
        <v>85</v>
      </c>
      <c r="D48" s="25"/>
      <c r="E48" s="26"/>
      <c r="F48" s="25"/>
      <c r="G48" s="25"/>
      <c r="H48" s="26"/>
    </row>
    <row r="49" spans="2:10" x14ac:dyDescent="0.2">
      <c r="E49" s="25"/>
      <c r="F49" s="25"/>
      <c r="G49" s="25"/>
      <c r="H49" s="25"/>
    </row>
    <row r="50" spans="2:10" ht="13.5" thickBot="1" x14ac:dyDescent="0.25">
      <c r="E50" s="48">
        <f>SUM(E24:E49)</f>
        <v>201</v>
      </c>
      <c r="F50" s="49"/>
      <c r="G50" s="49"/>
      <c r="H50" s="48">
        <f>SUM(H24:H49)</f>
        <v>88.5</v>
      </c>
      <c r="J50" s="23"/>
    </row>
    <row r="51" spans="2:10" ht="13.5" thickTop="1" x14ac:dyDescent="0.2">
      <c r="E51" s="49"/>
      <c r="F51" s="49"/>
      <c r="G51" s="49"/>
      <c r="H51" s="49"/>
    </row>
    <row r="52" spans="2:10" hidden="1" x14ac:dyDescent="0.2">
      <c r="B52" s="92" t="s">
        <v>19</v>
      </c>
      <c r="C52" s="92"/>
      <c r="D52" s="92"/>
      <c r="E52" s="92"/>
      <c r="F52" s="92"/>
      <c r="G52" s="92"/>
      <c r="H52" s="92"/>
    </row>
    <row r="53" spans="2:10" hidden="1" x14ac:dyDescent="0.2"/>
    <row r="54" spans="2:10" hidden="1" x14ac:dyDescent="0.2">
      <c r="B54" s="1" t="s">
        <v>47</v>
      </c>
      <c r="E54" s="25"/>
      <c r="F54" s="25"/>
      <c r="G54" s="25"/>
      <c r="H54" s="25"/>
    </row>
    <row r="55" spans="2:10" hidden="1" x14ac:dyDescent="0.2">
      <c r="E55" s="25"/>
      <c r="F55" s="25"/>
      <c r="G55" s="25"/>
      <c r="H55" s="25"/>
    </row>
    <row r="56" spans="2:10" hidden="1" x14ac:dyDescent="0.2">
      <c r="B56" s="1" t="s">
        <v>48</v>
      </c>
      <c r="E56" s="25"/>
      <c r="F56" s="25"/>
      <c r="G56" s="25"/>
      <c r="H56" s="25"/>
    </row>
    <row r="57" spans="2:10" hidden="1" x14ac:dyDescent="0.2">
      <c r="E57" s="25"/>
      <c r="F57" s="25"/>
      <c r="G57" s="25"/>
      <c r="H57" s="25"/>
    </row>
    <row r="58" spans="2:10" hidden="1" x14ac:dyDescent="0.2">
      <c r="B58" s="1" t="s">
        <v>49</v>
      </c>
      <c r="E58" s="25"/>
      <c r="F58" s="25"/>
      <c r="G58" s="25"/>
      <c r="H58" s="25"/>
    </row>
    <row r="59" spans="2:10" hidden="1" x14ac:dyDescent="0.2">
      <c r="E59" s="25"/>
      <c r="F59" s="25"/>
      <c r="G59" s="25"/>
      <c r="H59" s="25"/>
    </row>
    <row r="60" spans="2:10" hidden="1" x14ac:dyDescent="0.2">
      <c r="B60" s="1" t="s">
        <v>50</v>
      </c>
      <c r="E60" s="25"/>
      <c r="F60" s="25"/>
      <c r="G60" s="25"/>
      <c r="H60" s="25"/>
    </row>
    <row r="61" spans="2:10" hidden="1" x14ac:dyDescent="0.2">
      <c r="E61" s="25"/>
      <c r="F61" s="25"/>
      <c r="G61" s="25"/>
      <c r="H61" s="25"/>
    </row>
    <row r="62" spans="2:10" hidden="1" x14ac:dyDescent="0.2">
      <c r="B62" s="1" t="s">
        <v>51</v>
      </c>
      <c r="E62" s="25"/>
      <c r="F62" s="25"/>
      <c r="G62" s="25"/>
      <c r="H62" s="25"/>
    </row>
    <row r="63" spans="2:10" hidden="1" x14ac:dyDescent="0.2">
      <c r="E63" s="25"/>
      <c r="F63" s="25"/>
      <c r="G63" s="25"/>
      <c r="H63" s="25"/>
    </row>
    <row r="64" spans="2:10" hidden="1" x14ac:dyDescent="0.2">
      <c r="B64" s="1" t="s">
        <v>52</v>
      </c>
      <c r="E64" s="25"/>
      <c r="F64" s="25"/>
      <c r="G64" s="25"/>
      <c r="H64" s="25"/>
    </row>
    <row r="65" spans="2:8" hidden="1" x14ac:dyDescent="0.2">
      <c r="E65" s="25"/>
      <c r="F65" s="25"/>
      <c r="G65" s="25"/>
      <c r="H65" s="25"/>
    </row>
    <row r="66" spans="2:8" hidden="1" x14ac:dyDescent="0.2">
      <c r="B66" s="1" t="s">
        <v>53</v>
      </c>
      <c r="E66" s="25"/>
      <c r="F66" s="25"/>
      <c r="G66" s="25"/>
      <c r="H66" s="25"/>
    </row>
    <row r="67" spans="2:8" hidden="1" x14ac:dyDescent="0.2">
      <c r="E67" s="25"/>
      <c r="F67" s="25"/>
      <c r="G67" s="25"/>
      <c r="H67" s="25"/>
    </row>
    <row r="68" spans="2:8" hidden="1" x14ac:dyDescent="0.2">
      <c r="B68" s="1" t="s">
        <v>54</v>
      </c>
      <c r="E68" s="26"/>
      <c r="F68" s="25"/>
      <c r="G68" s="25"/>
      <c r="H68" s="26"/>
    </row>
    <row r="69" spans="2:8" hidden="1" x14ac:dyDescent="0.2">
      <c r="E69" s="25"/>
      <c r="F69" s="25"/>
      <c r="G69" s="25"/>
      <c r="H69" s="25"/>
    </row>
    <row r="70" spans="2:8" ht="13.5" hidden="1" thickBot="1" x14ac:dyDescent="0.2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"/>
    <row r="72" spans="2:8" hidden="1" x14ac:dyDescent="0.2"/>
    <row r="73" spans="2:8" hidden="1" x14ac:dyDescent="0.2"/>
    <row r="74" spans="2:8" hidden="1" x14ac:dyDescent="0.2">
      <c r="E74" s="36"/>
      <c r="F74" s="36"/>
      <c r="G74" s="36"/>
      <c r="H74" s="36"/>
    </row>
    <row r="75" spans="2:8" hidden="1" x14ac:dyDescent="0.2">
      <c r="E75" s="36"/>
      <c r="F75" s="36"/>
      <c r="G75" s="36"/>
      <c r="H75" s="36"/>
    </row>
    <row r="76" spans="2:8" x14ac:dyDescent="0.2">
      <c r="E76" s="36"/>
      <c r="F76" s="36"/>
      <c r="G76" s="36"/>
      <c r="H76" s="36"/>
    </row>
    <row r="77" spans="2:8" x14ac:dyDescent="0.2">
      <c r="B77" s="92" t="s">
        <v>55</v>
      </c>
      <c r="C77" s="92"/>
      <c r="D77" s="92"/>
      <c r="E77" s="92"/>
      <c r="F77" s="92"/>
      <c r="G77" s="92"/>
      <c r="H77" s="92"/>
    </row>
    <row r="78" spans="2:8" x14ac:dyDescent="0.2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">
      <c r="B79" s="2" t="s">
        <v>77</v>
      </c>
      <c r="E79" s="55"/>
      <c r="F79" s="25"/>
      <c r="G79" s="25"/>
      <c r="H79" s="55"/>
    </row>
    <row r="80" spans="2:8" hidden="1" x14ac:dyDescent="0.2">
      <c r="E80" s="25"/>
      <c r="F80" s="25"/>
      <c r="G80" s="25"/>
      <c r="H80" s="25"/>
    </row>
    <row r="81" spans="2:8" x14ac:dyDescent="0.2">
      <c r="B81" s="1" t="s">
        <v>96</v>
      </c>
      <c r="E81" s="56">
        <v>0</v>
      </c>
      <c r="F81" s="25"/>
      <c r="G81" s="25"/>
      <c r="H81" s="56">
        <v>0</v>
      </c>
    </row>
    <row r="82" spans="2:8" hidden="1" x14ac:dyDescent="0.2">
      <c r="E82" s="25"/>
      <c r="F82" s="25"/>
      <c r="G82" s="25"/>
      <c r="H82" s="25"/>
    </row>
    <row r="83" spans="2:8" hidden="1" x14ac:dyDescent="0.2">
      <c r="B83" s="1" t="s">
        <v>83</v>
      </c>
      <c r="E83" s="25"/>
      <c r="F83" s="25"/>
      <c r="G83" s="25"/>
      <c r="H83" s="25"/>
    </row>
    <row r="84" spans="2:8" x14ac:dyDescent="0.2">
      <c r="E84" s="25"/>
      <c r="F84" s="25"/>
      <c r="G84" s="25"/>
      <c r="H84" s="25"/>
    </row>
    <row r="85" spans="2:8" x14ac:dyDescent="0.2">
      <c r="B85" s="1" t="s">
        <v>56</v>
      </c>
      <c r="E85" s="25">
        <f>BALANCE!G16</f>
        <v>268.89999999999998</v>
      </c>
      <c r="F85" s="25"/>
      <c r="G85" s="25"/>
      <c r="H85" s="25">
        <f>18.7+65.5</f>
        <v>84.2</v>
      </c>
    </row>
    <row r="86" spans="2:8" hidden="1" x14ac:dyDescent="0.2">
      <c r="E86" s="25"/>
      <c r="F86" s="25"/>
      <c r="G86" s="25"/>
      <c r="H86" s="25"/>
    </row>
    <row r="87" spans="2:8" hidden="1" x14ac:dyDescent="0.2">
      <c r="B87" s="1" t="s">
        <v>75</v>
      </c>
      <c r="E87" s="25"/>
      <c r="F87" s="25"/>
      <c r="G87" s="25"/>
      <c r="H87" s="25"/>
    </row>
    <row r="88" spans="2:8" x14ac:dyDescent="0.2">
      <c r="E88" s="26"/>
      <c r="F88" s="25"/>
      <c r="G88" s="25"/>
      <c r="H88" s="26"/>
    </row>
    <row r="89" spans="2:8" x14ac:dyDescent="0.2">
      <c r="E89" s="25"/>
      <c r="F89" s="25"/>
      <c r="G89" s="25"/>
      <c r="H89" s="25"/>
    </row>
    <row r="90" spans="2:8" ht="13.5" thickBot="1" x14ac:dyDescent="0.25">
      <c r="E90" s="38">
        <f>SUM(E79:E89)</f>
        <v>268.89999999999998</v>
      </c>
      <c r="F90" s="36"/>
      <c r="G90" s="36"/>
      <c r="H90" s="38">
        <f>SUM(H79:H89)</f>
        <v>84.2</v>
      </c>
    </row>
    <row r="91" spans="2:8" ht="13.5" thickTop="1" x14ac:dyDescent="0.2">
      <c r="E91" s="36"/>
      <c r="F91" s="36"/>
      <c r="G91" s="36"/>
      <c r="H91" s="36"/>
    </row>
    <row r="92" spans="2:8" x14ac:dyDescent="0.2">
      <c r="E92" s="36"/>
      <c r="F92" s="36"/>
      <c r="G92" s="36"/>
      <c r="H92" s="36"/>
    </row>
    <row r="93" spans="2:8" x14ac:dyDescent="0.2">
      <c r="E93" s="36"/>
      <c r="F93" s="36"/>
      <c r="G93" s="36"/>
      <c r="H93" s="36"/>
    </row>
    <row r="94" spans="2:8" x14ac:dyDescent="0.2">
      <c r="E94" s="36"/>
      <c r="F94" s="36"/>
      <c r="G94" s="36"/>
      <c r="H94" s="36"/>
    </row>
    <row r="95" spans="2:8" x14ac:dyDescent="0.2">
      <c r="E95" s="36"/>
      <c r="F95" s="36"/>
      <c r="G95" s="36"/>
      <c r="H95" s="36"/>
    </row>
    <row r="96" spans="2:8" x14ac:dyDescent="0.2">
      <c r="E96" s="36"/>
      <c r="F96" s="36"/>
      <c r="G96" s="36"/>
      <c r="H96" s="36"/>
    </row>
    <row r="97" spans="2:8" x14ac:dyDescent="0.2">
      <c r="E97" s="36"/>
      <c r="F97" s="36"/>
      <c r="G97" s="36"/>
      <c r="H97" s="36"/>
    </row>
    <row r="98" spans="2:8" x14ac:dyDescent="0.2">
      <c r="E98" s="36"/>
      <c r="F98" s="36"/>
      <c r="G98" s="36"/>
      <c r="H98" s="36"/>
    </row>
    <row r="99" spans="2:8" x14ac:dyDescent="0.2">
      <c r="E99" s="36"/>
      <c r="F99" s="36"/>
      <c r="G99" s="36"/>
      <c r="H99" s="36"/>
    </row>
    <row r="100" spans="2:8" x14ac:dyDescent="0.2">
      <c r="E100" s="36"/>
      <c r="F100" s="36"/>
      <c r="G100" s="36"/>
      <c r="H100" s="36"/>
    </row>
    <row r="101" spans="2:8" x14ac:dyDescent="0.2">
      <c r="E101" s="36"/>
      <c r="F101" s="36"/>
      <c r="G101" s="36"/>
      <c r="H101" s="36"/>
    </row>
    <row r="102" spans="2:8" x14ac:dyDescent="0.2">
      <c r="E102" s="36"/>
      <c r="F102" s="36"/>
      <c r="G102" s="36"/>
      <c r="H102" s="36"/>
    </row>
    <row r="103" spans="2:8" x14ac:dyDescent="0.2">
      <c r="E103" s="36"/>
      <c r="F103" s="36"/>
      <c r="G103" s="36"/>
      <c r="H103" s="36"/>
    </row>
    <row r="104" spans="2:8" x14ac:dyDescent="0.2">
      <c r="E104" s="36"/>
      <c r="F104" s="36"/>
      <c r="G104" s="36"/>
      <c r="H104" s="36"/>
    </row>
    <row r="105" spans="2:8" x14ac:dyDescent="0.2">
      <c r="E105" s="36"/>
      <c r="F105" s="36"/>
      <c r="G105" s="36"/>
      <c r="H105" s="36"/>
    </row>
    <row r="106" spans="2:8" x14ac:dyDescent="0.2">
      <c r="B106" s="92" t="s">
        <v>57</v>
      </c>
      <c r="C106" s="92"/>
      <c r="D106" s="92"/>
      <c r="E106" s="92"/>
      <c r="F106" s="92"/>
      <c r="G106" s="92"/>
      <c r="H106" s="92"/>
    </row>
    <row r="107" spans="2:8" x14ac:dyDescent="0.2">
      <c r="D107" s="23"/>
      <c r="E107" s="35"/>
      <c r="F107" s="35"/>
      <c r="G107" s="35"/>
      <c r="H107" s="35"/>
    </row>
    <row r="108" spans="2:8" x14ac:dyDescent="0.2">
      <c r="B108" s="1" t="s">
        <v>58</v>
      </c>
      <c r="D108" s="23"/>
      <c r="E108" s="23">
        <v>3578.3</v>
      </c>
      <c r="H108" s="23">
        <v>3578.3</v>
      </c>
    </row>
    <row r="109" spans="2:8" x14ac:dyDescent="0.2">
      <c r="D109" s="23"/>
      <c r="E109" s="23"/>
      <c r="H109" s="23"/>
    </row>
    <row r="110" spans="2:8" x14ac:dyDescent="0.2">
      <c r="B110" s="1" t="s">
        <v>59</v>
      </c>
      <c r="D110" s="23"/>
      <c r="E110" s="23">
        <v>4148</v>
      </c>
      <c r="H110" s="23">
        <v>4148</v>
      </c>
    </row>
    <row r="111" spans="2:8" x14ac:dyDescent="0.2">
      <c r="D111" s="23"/>
      <c r="E111" s="23"/>
      <c r="H111" s="23"/>
    </row>
    <row r="112" spans="2:8" x14ac:dyDescent="0.2">
      <c r="B112" s="1" t="s">
        <v>60</v>
      </c>
      <c r="D112" s="23"/>
      <c r="E112" s="23">
        <v>8611.7999999999993</v>
      </c>
      <c r="H112" s="23">
        <v>8521.7000000000007</v>
      </c>
    </row>
    <row r="113" spans="2:8" x14ac:dyDescent="0.2">
      <c r="D113" s="23"/>
      <c r="E113" s="23"/>
      <c r="H113" s="23"/>
    </row>
    <row r="114" spans="2:8" x14ac:dyDescent="0.2">
      <c r="B114" s="1" t="s">
        <v>61</v>
      </c>
      <c r="D114" s="23"/>
      <c r="E114" s="23">
        <v>123</v>
      </c>
      <c r="H114" s="23">
        <v>123</v>
      </c>
    </row>
    <row r="115" spans="2:8" x14ac:dyDescent="0.2">
      <c r="D115" s="23"/>
      <c r="E115" s="23"/>
      <c r="H115" s="23"/>
    </row>
    <row r="116" spans="2:8" x14ac:dyDescent="0.2">
      <c r="B116" s="1" t="s">
        <v>62</v>
      </c>
      <c r="D116" s="23"/>
      <c r="E116" s="23">
        <v>211.8</v>
      </c>
      <c r="H116" s="23">
        <v>293.39999999999998</v>
      </c>
    </row>
    <row r="117" spans="2:8" x14ac:dyDescent="0.2">
      <c r="D117" s="23"/>
      <c r="E117" s="23"/>
      <c r="H117" s="23"/>
    </row>
    <row r="118" spans="2:8" x14ac:dyDescent="0.2">
      <c r="B118" s="1" t="s">
        <v>112</v>
      </c>
      <c r="D118" s="23"/>
      <c r="E118" s="23">
        <v>197.4</v>
      </c>
      <c r="H118" s="23">
        <v>0</v>
      </c>
    </row>
    <row r="119" spans="2:8" x14ac:dyDescent="0.2">
      <c r="D119" s="23"/>
      <c r="E119" s="23"/>
      <c r="H119" s="23"/>
    </row>
    <row r="120" spans="2:8" x14ac:dyDescent="0.2">
      <c r="B120" s="1" t="s">
        <v>63</v>
      </c>
      <c r="D120" s="23"/>
      <c r="E120" s="57">
        <v>-3234.8</v>
      </c>
      <c r="H120" s="57">
        <v>-3015.5</v>
      </c>
    </row>
    <row r="121" spans="2:8" x14ac:dyDescent="0.2">
      <c r="D121" s="23"/>
      <c r="E121" s="23"/>
      <c r="H121" s="23"/>
    </row>
    <row r="122" spans="2:8" ht="13.5" thickBot="1" x14ac:dyDescent="0.25">
      <c r="D122" s="23"/>
      <c r="E122" s="58">
        <f>SUM(E108:E120)</f>
        <v>13635.5</v>
      </c>
      <c r="H122" s="58">
        <f>SUM(H108:H120)</f>
        <v>13648.900000000001</v>
      </c>
    </row>
    <row r="123" spans="2:8" ht="13.5" thickTop="1" x14ac:dyDescent="0.2">
      <c r="D123" s="23"/>
      <c r="E123" s="19"/>
      <c r="H123" s="19"/>
    </row>
    <row r="124" spans="2:8" x14ac:dyDescent="0.2">
      <c r="B124" s="68" t="s">
        <v>76</v>
      </c>
      <c r="C124" s="68"/>
      <c r="D124" s="68"/>
      <c r="E124" s="68"/>
      <c r="F124" s="68"/>
      <c r="G124" s="68"/>
      <c r="H124" s="68"/>
    </row>
    <row r="125" spans="2:8" x14ac:dyDescent="0.2">
      <c r="C125" s="2"/>
    </row>
    <row r="126" spans="2:8" x14ac:dyDescent="0.2">
      <c r="B126" s="1" t="s">
        <v>87</v>
      </c>
      <c r="C126" s="2"/>
      <c r="D126" s="2"/>
      <c r="E126" s="25">
        <f>4000-500</f>
        <v>3500</v>
      </c>
      <c r="F126" s="8"/>
      <c r="G126" s="8"/>
      <c r="H126" s="25">
        <f>4000-500</f>
        <v>3500</v>
      </c>
    </row>
    <row r="127" spans="2:8" x14ac:dyDescent="0.2">
      <c r="C127" s="2"/>
      <c r="D127" s="2"/>
      <c r="E127" s="25"/>
      <c r="F127" s="8"/>
      <c r="G127" s="8"/>
      <c r="H127" s="25"/>
    </row>
    <row r="128" spans="2:8" ht="13.5" thickBot="1" x14ac:dyDescent="0.25">
      <c r="B128" s="2"/>
      <c r="C128" s="2"/>
      <c r="D128" s="2"/>
      <c r="E128" s="74">
        <f>+E126+E127</f>
        <v>3500</v>
      </c>
      <c r="F128" s="8"/>
      <c r="G128" s="8"/>
      <c r="H128" s="74">
        <f>+H126+H127</f>
        <v>3500</v>
      </c>
    </row>
    <row r="129" spans="2:11" ht="13.5" thickTop="1" x14ac:dyDescent="0.2">
      <c r="C129" s="54"/>
      <c r="E129" s="25"/>
      <c r="F129" s="25"/>
      <c r="G129" s="25"/>
      <c r="H129" s="25"/>
    </row>
    <row r="130" spans="2:11" x14ac:dyDescent="0.2">
      <c r="B130" s="92" t="s">
        <v>64</v>
      </c>
      <c r="C130" s="92"/>
      <c r="D130" s="92"/>
      <c r="E130" s="92"/>
      <c r="F130" s="92"/>
      <c r="G130" s="92"/>
      <c r="H130" s="92"/>
    </row>
    <row r="132" spans="2:11" hidden="1" x14ac:dyDescent="0.2">
      <c r="B132" s="1" t="s">
        <v>65</v>
      </c>
      <c r="E132" s="25"/>
      <c r="H132" s="25"/>
    </row>
    <row r="133" spans="2:11" hidden="1" x14ac:dyDescent="0.2">
      <c r="E133" s="25"/>
      <c r="H133" s="25"/>
    </row>
    <row r="134" spans="2:11" x14ac:dyDescent="0.2">
      <c r="B134" s="1" t="s">
        <v>66</v>
      </c>
      <c r="E134" s="25">
        <f>BALANCE!G36</f>
        <v>1141</v>
      </c>
      <c r="H134" s="25">
        <f>BALANCE!I36</f>
        <v>1363.1432500000001</v>
      </c>
    </row>
    <row r="135" spans="2:11" x14ac:dyDescent="0.2">
      <c r="E135" s="43"/>
      <c r="H135" s="43"/>
    </row>
    <row r="136" spans="2:11" hidden="1" x14ac:dyDescent="0.2">
      <c r="B136" s="2" t="s">
        <v>26</v>
      </c>
      <c r="E136" s="43">
        <v>0</v>
      </c>
      <c r="H136" s="43">
        <v>0</v>
      </c>
    </row>
    <row r="137" spans="2:11" x14ac:dyDescent="0.2">
      <c r="E137" s="53"/>
      <c r="H137" s="53"/>
    </row>
    <row r="138" spans="2:11" ht="13.5" thickBot="1" x14ac:dyDescent="0.25">
      <c r="E138" s="59">
        <f>SUM(E132:E136)</f>
        <v>1141</v>
      </c>
      <c r="F138" s="25"/>
      <c r="G138" s="25"/>
      <c r="H138" s="59">
        <f>SUM(H132:H136)</f>
        <v>1363.1432500000001</v>
      </c>
    </row>
    <row r="139" spans="2:11" ht="13.5" thickTop="1" x14ac:dyDescent="0.2">
      <c r="E139" s="53"/>
      <c r="F139" s="25"/>
      <c r="G139" s="25"/>
      <c r="H139" s="53"/>
    </row>
    <row r="140" spans="2:11" x14ac:dyDescent="0.2">
      <c r="B140" s="92" t="s">
        <v>67</v>
      </c>
      <c r="C140" s="92"/>
      <c r="D140" s="92"/>
      <c r="E140" s="92"/>
      <c r="F140" s="92"/>
      <c r="G140" s="92"/>
      <c r="H140" s="92"/>
    </row>
    <row r="141" spans="2:11" x14ac:dyDescent="0.2">
      <c r="B141" s="60"/>
      <c r="C141" s="60"/>
      <c r="D141" s="60"/>
      <c r="E141" s="60"/>
      <c r="F141" s="60"/>
      <c r="G141" s="60"/>
      <c r="H141" s="60"/>
    </row>
    <row r="142" spans="2:11" x14ac:dyDescent="0.2">
      <c r="E142" s="35"/>
      <c r="F142" s="35"/>
      <c r="G142" s="35"/>
      <c r="H142" s="35"/>
    </row>
    <row r="143" spans="2:11" x14ac:dyDescent="0.2">
      <c r="B143" s="1" t="s">
        <v>68</v>
      </c>
      <c r="E143" s="25">
        <v>86.6</v>
      </c>
      <c r="F143" s="25"/>
      <c r="G143" s="25"/>
      <c r="H143" s="25">
        <v>40</v>
      </c>
      <c r="J143" s="25"/>
      <c r="K143" s="25"/>
    </row>
    <row r="144" spans="2:11" x14ac:dyDescent="0.2">
      <c r="E144" s="25"/>
      <c r="F144" s="25"/>
      <c r="G144" s="25"/>
      <c r="H144" s="25"/>
      <c r="J144" s="25"/>
      <c r="K144" s="25"/>
    </row>
    <row r="145" spans="2:11" hidden="1" x14ac:dyDescent="0.2">
      <c r="B145" s="1" t="s">
        <v>69</v>
      </c>
      <c r="E145" s="25">
        <v>0</v>
      </c>
      <c r="F145" s="25"/>
      <c r="G145" s="25"/>
      <c r="H145" s="25">
        <v>0</v>
      </c>
      <c r="J145" s="25"/>
      <c r="K145" s="25"/>
    </row>
    <row r="146" spans="2:11" hidden="1" x14ac:dyDescent="0.2">
      <c r="E146" s="25"/>
      <c r="F146" s="25"/>
      <c r="G146" s="25"/>
      <c r="H146" s="25"/>
      <c r="K146" s="25"/>
    </row>
    <row r="147" spans="2:11" hidden="1" x14ac:dyDescent="0.2">
      <c r="B147" s="1" t="s">
        <v>70</v>
      </c>
      <c r="E147" s="25"/>
      <c r="F147" s="25"/>
      <c r="G147" s="25"/>
      <c r="H147" s="25"/>
      <c r="K147" s="25"/>
    </row>
    <row r="148" spans="2:11" hidden="1" x14ac:dyDescent="0.2">
      <c r="E148" s="25"/>
      <c r="F148" s="25"/>
      <c r="G148" s="25"/>
      <c r="H148" s="25"/>
      <c r="K148" s="25"/>
    </row>
    <row r="149" spans="2:11" x14ac:dyDescent="0.2">
      <c r="B149" s="1" t="s">
        <v>71</v>
      </c>
      <c r="E149" s="26">
        <v>514.1</v>
      </c>
      <c r="F149" s="25"/>
      <c r="G149" s="25"/>
      <c r="H149" s="26">
        <v>485.2</v>
      </c>
      <c r="K149" s="25"/>
    </row>
    <row r="150" spans="2:11" x14ac:dyDescent="0.2">
      <c r="E150" s="25"/>
      <c r="F150" s="25"/>
      <c r="G150" s="25"/>
      <c r="H150" s="25"/>
      <c r="K150" s="25"/>
    </row>
    <row r="151" spans="2:11" ht="13.5" thickBot="1" x14ac:dyDescent="0.25">
      <c r="E151" s="38">
        <f>SUM(E143:E149)</f>
        <v>600.70000000000005</v>
      </c>
      <c r="F151" s="36"/>
      <c r="G151" s="36"/>
      <c r="H151" s="38">
        <f>SUM(H143:H149)</f>
        <v>525.20000000000005</v>
      </c>
      <c r="K151" s="36"/>
    </row>
    <row r="152" spans="2:11" ht="13.5" thickTop="1" x14ac:dyDescent="0.2">
      <c r="E152" s="36"/>
      <c r="F152" s="36"/>
      <c r="G152" s="36"/>
      <c r="H152" s="36"/>
    </row>
    <row r="153" spans="2:11" x14ac:dyDescent="0.2">
      <c r="B153" s="92" t="s">
        <v>72</v>
      </c>
      <c r="C153" s="92"/>
      <c r="D153" s="92"/>
      <c r="E153" s="92"/>
      <c r="F153" s="92"/>
      <c r="G153" s="92"/>
      <c r="H153" s="92"/>
    </row>
    <row r="154" spans="2:11" x14ac:dyDescent="0.2">
      <c r="B154" s="66"/>
      <c r="C154" s="66"/>
      <c r="D154" s="66"/>
      <c r="E154" s="66"/>
      <c r="F154" s="66"/>
      <c r="G154" s="66"/>
      <c r="H154" s="66"/>
    </row>
    <row r="155" spans="2:11" hidden="1" x14ac:dyDescent="0.2">
      <c r="B155" t="s">
        <v>78</v>
      </c>
      <c r="C155" s="66"/>
      <c r="D155" s="66"/>
      <c r="E155" s="13">
        <v>0</v>
      </c>
      <c r="F155" s="66"/>
      <c r="G155" s="66"/>
      <c r="H155" s="13">
        <v>0</v>
      </c>
    </row>
    <row r="156" spans="2:11" hidden="1" x14ac:dyDescent="0.2">
      <c r="E156" s="23"/>
      <c r="F156" s="23"/>
      <c r="G156" s="23"/>
      <c r="H156" s="23"/>
    </row>
    <row r="157" spans="2:11" hidden="1" x14ac:dyDescent="0.2">
      <c r="B157" s="1" t="s">
        <v>73</v>
      </c>
      <c r="E157" s="13">
        <v>0</v>
      </c>
      <c r="H157" s="13">
        <v>0</v>
      </c>
    </row>
    <row r="158" spans="2:11" hidden="1" x14ac:dyDescent="0.2">
      <c r="E158" s="13"/>
      <c r="H158" s="13"/>
    </row>
    <row r="159" spans="2:11" x14ac:dyDescent="0.2">
      <c r="B159" s="1" t="s">
        <v>74</v>
      </c>
      <c r="E159" s="26">
        <f>BALANCE!G49</f>
        <v>5085.7</v>
      </c>
      <c r="H159" s="26">
        <f>BALANCE!I49</f>
        <v>7468.0298400000001</v>
      </c>
    </row>
    <row r="161" spans="2:8" ht="13.5" thickBot="1" x14ac:dyDescent="0.25">
      <c r="B161" s="3"/>
      <c r="E161" s="58">
        <f>SUM(E155:E159)</f>
        <v>5085.7</v>
      </c>
      <c r="H161" s="58">
        <f>SUM(H155:H159)</f>
        <v>7468.0298400000001</v>
      </c>
    </row>
    <row r="162" spans="2:8" ht="13.5" thickTop="1" x14ac:dyDescent="0.2">
      <c r="B162" s="3"/>
      <c r="E162" s="19"/>
      <c r="H162" s="19"/>
    </row>
    <row r="163" spans="2:8" x14ac:dyDescent="0.2">
      <c r="B163" s="3"/>
      <c r="E163" s="19"/>
      <c r="H163" s="19"/>
    </row>
    <row r="164" spans="2:8" hidden="1" x14ac:dyDescent="0.2">
      <c r="B164" s="3"/>
      <c r="E164" s="19"/>
      <c r="H164" s="19"/>
    </row>
    <row r="165" spans="2:8" hidden="1" x14ac:dyDescent="0.2">
      <c r="B165" s="68" t="s">
        <v>72</v>
      </c>
      <c r="C165" s="68"/>
      <c r="D165" s="68"/>
      <c r="E165" s="61">
        <v>0</v>
      </c>
      <c r="F165" s="68"/>
      <c r="G165" s="68"/>
      <c r="H165" s="61">
        <v>0</v>
      </c>
    </row>
    <row r="166" spans="2:8" hidden="1" x14ac:dyDescent="0.2">
      <c r="E166" s="23"/>
      <c r="H166" s="23"/>
    </row>
    <row r="167" spans="2:8" ht="13.5" hidden="1" thickBot="1" x14ac:dyDescent="0.25">
      <c r="E167" s="58">
        <f>E165</f>
        <v>0</v>
      </c>
      <c r="H167" s="58">
        <f>H165</f>
        <v>0</v>
      </c>
    </row>
    <row r="168" spans="2:8" hidden="1" x14ac:dyDescent="0.2"/>
    <row r="169" spans="2:8" hidden="1" x14ac:dyDescent="0.2"/>
    <row r="186" spans="1:8" x14ac:dyDescent="0.2">
      <c r="A186" s="67"/>
      <c r="E186" s="23"/>
      <c r="H186" s="23"/>
    </row>
    <row r="187" spans="1:8" x14ac:dyDescent="0.2">
      <c r="A187" s="67"/>
      <c r="E187" s="23"/>
      <c r="H187" s="23"/>
    </row>
    <row r="188" spans="1:8" x14ac:dyDescent="0.2">
      <c r="A188" s="67"/>
    </row>
    <row r="189" spans="1:8" x14ac:dyDescent="0.2">
      <c r="A189" s="67"/>
    </row>
    <row r="190" spans="1:8" x14ac:dyDescent="0.2">
      <c r="A190" s="67"/>
    </row>
    <row r="191" spans="1:8" x14ac:dyDescent="0.2">
      <c r="A191" s="67"/>
    </row>
    <row r="192" spans="1:8" x14ac:dyDescent="0.2">
      <c r="A192" s="67"/>
    </row>
    <row r="193" spans="1:1" x14ac:dyDescent="0.2">
      <c r="A193" s="67"/>
    </row>
    <row r="194" spans="1:1" x14ac:dyDescent="0.2">
      <c r="A194" s="67"/>
    </row>
  </sheetData>
  <sortState xmlns:xlrd2="http://schemas.microsoft.com/office/spreadsheetml/2017/richdata2" ref="A213:J268">
    <sortCondition descending="1" ref="E213:E268"/>
  </sortState>
  <mergeCells count="8">
    <mergeCell ref="B130:H130"/>
    <mergeCell ref="B140:H140"/>
    <mergeCell ref="B153:H153"/>
    <mergeCell ref="B106:H106"/>
    <mergeCell ref="B7:H7"/>
    <mergeCell ref="B22:H22"/>
    <mergeCell ref="B52:H52"/>
    <mergeCell ref="B77:H77"/>
  </mergeCells>
  <phoneticPr fontId="0" type="noConversion"/>
  <pageMargins left="0.59" right="0.28999999999999998" top="0.99" bottom="1" header="0.5" footer="0.5"/>
  <pageSetup scale="91" orientation="portrait" r:id="rId1"/>
  <headerFooter alignWithMargins="0"/>
  <rowBreaks count="1" manualBreakCount="1">
    <brk id="102" max="7" man="1"/>
  </rowBreaks>
  <customProperties>
    <customPr name="EpmWorksheetKeyString_GUID" r:id="rId2"/>
    <customPr name="FPMExcelClientCellBasedFunctionStatu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RESULTADO</vt:lpstr>
      <vt:lpstr>BALANCE</vt:lpstr>
      <vt:lpstr>ANEXO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Gabriel Valladares</cp:lastModifiedBy>
  <cp:lastPrinted>2020-05-08T14:28:30Z</cp:lastPrinted>
  <dcterms:created xsi:type="dcterms:W3CDTF">2009-05-06T00:19:57Z</dcterms:created>
  <dcterms:modified xsi:type="dcterms:W3CDTF">2020-07-24T16:36:53Z</dcterms:modified>
</cp:coreProperties>
</file>