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0\"/>
    </mc:Choice>
  </mc:AlternateContent>
  <bookViews>
    <workbookView xWindow="0" yWindow="0" windowWidth="19200" windowHeight="7700" activeTab="1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B23" i="2"/>
  <c r="B25" i="2" s="1"/>
  <c r="B16" i="2"/>
  <c r="B26" i="2" s="1"/>
  <c r="B45" i="1"/>
  <c r="B39" i="1"/>
  <c r="B34" i="1"/>
  <c r="B21" i="1"/>
  <c r="B15" i="1"/>
  <c r="B25" i="1" s="1"/>
  <c r="B32" i="2" l="1"/>
  <c r="B34" i="2" s="1"/>
  <c r="B37" i="2" s="1"/>
  <c r="B40" i="1"/>
  <c r="B46" i="1" s="1"/>
</calcChain>
</file>

<file path=xl/sharedStrings.xml><?xml version="1.0" encoding="utf-8"?>
<sst xmlns="http://schemas.openxmlformats.org/spreadsheetml/2006/main" count="74" uniqueCount="66">
  <si>
    <t>Banco Davivienda Salvadoreño, S. A. y Subsidiaria</t>
  </si>
  <si>
    <t>Balance General Consolidado</t>
  </si>
  <si>
    <t>(expresado en miles de dólares de los Estados Unidos de América)</t>
  </si>
  <si>
    <t>BALANCE GENERAL</t>
  </si>
  <si>
    <t>Activo</t>
  </si>
  <si>
    <t>Activos de intermediación</t>
  </si>
  <si>
    <t>Caja y bancos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</si>
  <si>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</si>
  <si>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</si>
  <si>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</si>
  <si>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</si>
  <si>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</si>
  <si>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 xml:space="preserve">Diversos, neto de reservas de saneamiento 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</si>
  <si>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</si>
  <si>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</si>
  <si>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</si>
  <si>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</si>
  <si>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</si>
  <si>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</si>
  <si>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</si>
  <si>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</si>
  <si>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</si>
  <si>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</si>
  <si>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</si>
  <si>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</si>
  <si>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</si>
  <si>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</si>
  <si>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</si>
  <si>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</si>
  <si>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</si>
  <si>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</si>
  <si>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</si>
  <si>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</si>
  <si>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 xml:space="preserve">     Gerardo Siman</t>
  </si>
  <si>
    <t>Ashali Baños</t>
  </si>
  <si>
    <t>Presidente Ejecutivo</t>
  </si>
  <si>
    <t>Contador General</t>
  </si>
  <si>
    <t>Estado Consolidado de Resultados</t>
  </si>
  <si>
    <t>Años que terminaron el 31 de Julio de 2020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</si>
  <si>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</si>
  <si>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</si>
  <si>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</si>
  <si>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</si>
  <si>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</si>
  <si>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</si>
  <si>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</si>
  <si>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</si>
  <si>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</si>
  <si>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</si>
  <si>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</si>
  <si>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</si>
  <si>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</si>
  <si>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</si>
  <si>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</si>
  <si>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</si>
  <si>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</si>
  <si>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</si>
  <si>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</si>
  <si>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</si>
  <si>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</si>
  <si>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ingresos, neto</t>
  </si>
  <si>
    <t>Utilidad antes de impuestos</t>
  </si>
  <si>
    <t>Impuesto sobre la renta</t>
  </si>
  <si>
    <t>Contribucion grandes contribuyentes</t>
  </si>
  <si>
    <t>Utilidad neta</t>
  </si>
  <si>
    <t>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</si>
</sst>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"/>
    <numFmt numFmtId="165" formatCode="&quot;$&quot;* \ #,##0.0;"/>
    <numFmt numFmtId="166" formatCode="#,##0.0;"/>
    <numFmt numFmtId="167" formatCode="#,##0.0_-;"/>
    <numFmt numFmtId="168" formatCode="_ * #,##0.00_ ;_ * \-#,##0.00_ ;_ * &quot;-&quot;??_ ;_ @_ "/>
    <numFmt numFmtId="169" formatCode="&quot;$&quot;* #,##0.0"/>
    <numFmt numFmtId="170" formatCode="_ * #,##0_ ;_ * \-#,##0_ ;_ * &quot;-&quot;??_ ;_ @_ "/>
    <numFmt numFmtId="171" formatCode="&quot;$&quot;* #,##0.0;"/>
    <numFmt numFmtId="172" formatCode="#,##0.0;\ \(#,##0.0\)"/>
    <numFmt numFmtId="173" formatCode="_-* #,##0.0_-;\-* #,##0.0_-;_-* &quot;-&quot;?_-;_-@_-"/>
    <numFmt numFmtId="174" formatCode="#,##0.0;&quot; &quot;@"/>
    <numFmt numFmtId="175" formatCode="#,##0.0;\ \(#,##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7" fontId="5" fillId="0" borderId="0" xfId="0" applyNumberFormat="1" applyFont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wrapText="1"/>
    </xf>
    <xf numFmtId="166" fontId="5" fillId="0" borderId="0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8" fontId="6" fillId="0" borderId="0" xfId="1" applyFont="1" applyFill="1"/>
    <xf numFmtId="167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9" fontId="5" fillId="0" borderId="3" xfId="0" applyNumberFormat="1" applyFont="1" applyBorder="1" applyAlignment="1">
      <alignment horizontal="right"/>
    </xf>
    <xf numFmtId="170" fontId="7" fillId="0" borderId="0" xfId="2" applyNumberFormat="1" applyFont="1" applyFill="1"/>
    <xf numFmtId="0" fontId="5" fillId="0" borderId="1" xfId="0" applyFont="1" applyBorder="1" applyAlignment="1">
      <alignment horizontal="right"/>
    </xf>
    <xf numFmtId="0" fontId="8" fillId="0" borderId="0" xfId="3" applyFont="1" applyFill="1"/>
    <xf numFmtId="0" fontId="8" fillId="0" borderId="0" xfId="3" applyFont="1" applyFill="1" applyAlignment="1">
      <alignment horizontal="center"/>
    </xf>
    <xf numFmtId="164" fontId="9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1" fontId="5" fillId="0" borderId="0" xfId="0" applyNumberFormat="1" applyFont="1" applyBorder="1" applyAlignment="1">
      <alignment horizontal="right"/>
    </xf>
    <xf numFmtId="172" fontId="5" fillId="0" borderId="0" xfId="0" applyNumberFormat="1" applyFont="1" applyBorder="1" applyAlignment="1">
      <alignment horizontal="right"/>
    </xf>
    <xf numFmtId="173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172" fontId="5" fillId="0" borderId="2" xfId="0" applyNumberFormat="1" applyFont="1" applyBorder="1" applyAlignment="1">
      <alignment horizontal="right"/>
    </xf>
    <xf numFmtId="172" fontId="5" fillId="0" borderId="1" xfId="0" applyNumberFormat="1" applyFont="1" applyFill="1" applyBorder="1" applyAlignment="1">
      <alignment horizontal="right"/>
    </xf>
    <xf numFmtId="172" fontId="5" fillId="0" borderId="0" xfId="0" applyNumberFormat="1" applyFont="1" applyFill="1" applyBorder="1" applyAlignment="1">
      <alignment horizontal="right"/>
    </xf>
    <xf numFmtId="172" fontId="5" fillId="0" borderId="2" xfId="0" applyNumberFormat="1" applyFont="1" applyFill="1" applyBorder="1" applyAlignment="1">
      <alignment horizontal="right"/>
    </xf>
    <xf numFmtId="172" fontId="5" fillId="0" borderId="1" xfId="0" applyNumberFormat="1" applyFont="1" applyBorder="1" applyAlignment="1">
      <alignment horizontal="right"/>
    </xf>
    <xf numFmtId="174" fontId="6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171" fontId="5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10" fillId="0" borderId="0" xfId="0" applyFont="1"/>
  </cellXfs>
  <cellStyles count="4">
    <cellStyle name="Millares 133" xfId="1"/>
    <cellStyle name="Millares 2" xfId="2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20/Julio/ACTUALIZADA%20JULIO20%20HOJA%20DE%20TRABAJO%20BANCO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 DIC 2018"/>
      <sheetName val="HOJA DE CONSOLIDACION"/>
      <sheetName val="BG"/>
      <sheetName val="ER"/>
      <sheetName val="ECAM PAT"/>
      <sheetName val="Nota 4"/>
      <sheetName val="Nota 3-A"/>
      <sheetName val="Nota 6"/>
      <sheetName val="Validaciones"/>
      <sheetName val="Nota 19"/>
      <sheetName val="Nota31."/>
      <sheetName val="Nota 32 anexo"/>
      <sheetName val="Hoja17"/>
      <sheetName val="Hoja8"/>
      <sheetName val="Nota 25"/>
      <sheetName val="Nota 26"/>
      <sheetName val="Nota 27"/>
      <sheetName val="Nota 32 y 33"/>
      <sheetName val="Nota 36"/>
      <sheetName val="Nota 40"/>
      <sheetName val="Nota R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50"/>
  <sheetViews>
    <sheetView topLeftCell="A49" zoomScaleNormal="100" workbookViewId="0">
      <selection sqref="A1:B50"/>
    </sheetView>
  </sheetViews>
  <sheetFormatPr baseColWidth="10" defaultColWidth="2.54296875" defaultRowHeight="14.5" x14ac:dyDescent="0.35"/>
  <cols>
    <col min="1" max="1" width="62.36328125" customWidth="1"/>
    <col min="2" max="2" width="19.1796875" style="3" customWidth="1"/>
  </cols>
  <sheetData>
    <row r="1" spans="1:2" ht="18" x14ac:dyDescent="0.35">
      <c r="A1" s="1" t="s">
        <v>0</v>
      </c>
      <c r="B1" s="1"/>
    </row>
    <row r="2" spans="1:2" ht="15.5" x14ac:dyDescent="0.35">
      <c r="A2" s="2" t="s">
        <v>1</v>
      </c>
    </row>
    <row r="3" spans="1:2" ht="15.5" x14ac:dyDescent="0.35">
      <c r="A3" s="2" t="s">
        <v>65</v>
      </c>
    </row>
    <row r="4" spans="1:2" x14ac:dyDescent="0.35">
      <c r="A4" s="4" t="s">
        <v>2</v>
      </c>
      <c r="B4" s="4"/>
    </row>
    <row r="8" spans="1:2" x14ac:dyDescent="0.35">
      <c r="A8" s="5" t="s">
        <v>3</v>
      </c>
      <c r="B8" s="6"/>
    </row>
    <row r="9" spans="1:2" x14ac:dyDescent="0.35">
      <c r="A9" s="7"/>
      <c r="B9" s="8"/>
    </row>
    <row r="10" spans="1:2" x14ac:dyDescent="0.35">
      <c r="A10" s="5" t="s">
        <v>4</v>
      </c>
      <c r="B10" s="6"/>
    </row>
    <row r="11" spans="1:2" x14ac:dyDescent="0.35">
      <c r="A11" s="5" t="s">
        <v>5</v>
      </c>
      <c r="B11" s="6"/>
    </row>
    <row r="12" spans="1:2" x14ac:dyDescent="0.35">
      <c r="A12" s="7" t="s">
        <v>6</v>
      </c>
      <c r="B12" s="9">
        <v>526776.30000000005</v>
      </c>
    </row>
    <row r="13" spans="1:2" x14ac:dyDescent="0.35">
      <c r="A13" s="7" t="s">
        <v>7</v>
      </c>
      <c r="B13" s="10">
        <v>395719.4</v>
      </c>
    </row>
    <row r="14" spans="1:2" x14ac:dyDescent="0.35">
      <c r="A14" s="7" t="s">
        <v>8</v>
      </c>
      <c r="B14" s="11">
        <v>1956584.9</v>
      </c>
    </row>
    <row r="15" spans="1:2" x14ac:dyDescent="0.35">
      <c r="A15" s="7"/>
      <c r="B15" s="12">
        <f>SUM(B12:B14)</f>
        <v>2879080.6</v>
      </c>
    </row>
    <row r="16" spans="1:2" x14ac:dyDescent="0.35">
      <c r="A16" s="5" t="s">
        <v>9</v>
      </c>
      <c r="B16" s="13"/>
    </row>
    <row r="17" spans="1:2" x14ac:dyDescent="0.35">
      <c r="A17" s="7" t="s">
        <v>10</v>
      </c>
      <c r="B17" s="10">
        <v>2973.9</v>
      </c>
    </row>
    <row r="18" spans="1:2" x14ac:dyDescent="0.35">
      <c r="A18" s="7" t="s">
        <v>11</v>
      </c>
      <c r="B18" s="14">
        <v>5042.8999999999996</v>
      </c>
    </row>
    <row r="19" spans="1:2" x14ac:dyDescent="0.35">
      <c r="A19" s="15" t="s">
        <v>12</v>
      </c>
      <c r="B19" s="16">
        <v>40380.699999999997</v>
      </c>
    </row>
    <row r="20" spans="1:2" ht="13.5" customHeight="1" x14ac:dyDescent="0.35">
      <c r="A20" s="15"/>
      <c r="B20" s="17"/>
    </row>
    <row r="21" spans="1:2" x14ac:dyDescent="0.35">
      <c r="A21" s="18"/>
      <c r="B21" s="12">
        <f>SUM(B17:B20)</f>
        <v>48397.5</v>
      </c>
    </row>
    <row r="22" spans="1:2" x14ac:dyDescent="0.35">
      <c r="A22" s="5" t="s">
        <v>13</v>
      </c>
      <c r="B22" s="19"/>
    </row>
    <row r="23" spans="1:2" x14ac:dyDescent="0.35">
      <c r="A23" s="15" t="s">
        <v>14</v>
      </c>
      <c r="B23" s="20">
        <v>47560.3</v>
      </c>
    </row>
    <row r="24" spans="1:2" x14ac:dyDescent="0.35">
      <c r="A24" s="15"/>
      <c r="B24" s="21"/>
    </row>
    <row r="25" spans="1:2" ht="15" thickBot="1" x14ac:dyDescent="0.4">
      <c r="A25" s="7" t="s">
        <v>15</v>
      </c>
      <c r="B25" s="22">
        <f>B15+B21+B23</f>
        <v>2975038.4</v>
      </c>
    </row>
    <row r="26" spans="1:2" ht="15" thickTop="1" x14ac:dyDescent="0.35">
      <c r="A26" s="5" t="s">
        <v>16</v>
      </c>
      <c r="B26" s="19"/>
    </row>
    <row r="27" spans="1:2" x14ac:dyDescent="0.35">
      <c r="A27" s="5" t="s">
        <v>17</v>
      </c>
      <c r="B27" s="13"/>
    </row>
    <row r="28" spans="1:2" x14ac:dyDescent="0.35">
      <c r="A28" s="7" t="s">
        <v>18</v>
      </c>
      <c r="B28" s="9">
        <v>2018348.8</v>
      </c>
    </row>
    <row r="29" spans="1:2" x14ac:dyDescent="0.35">
      <c r="A29" s="7" t="s">
        <v>19</v>
      </c>
      <c r="B29" s="10">
        <v>11151.3</v>
      </c>
    </row>
    <row r="30" spans="1:2" x14ac:dyDescent="0.35">
      <c r="A30" s="7" t="s">
        <v>20</v>
      </c>
      <c r="B30" s="10">
        <v>379223.6</v>
      </c>
    </row>
    <row r="31" spans="1:2" x14ac:dyDescent="0.35">
      <c r="A31" s="7" t="s">
        <v>21</v>
      </c>
      <c r="B31" s="10">
        <v>0</v>
      </c>
    </row>
    <row r="32" spans="1:2" x14ac:dyDescent="0.35">
      <c r="A32" s="7" t="s">
        <v>22</v>
      </c>
      <c r="B32" s="10">
        <v>205125.8</v>
      </c>
    </row>
    <row r="33" spans="1:2" x14ac:dyDescent="0.35">
      <c r="A33" s="7" t="s">
        <v>23</v>
      </c>
      <c r="B33" s="11">
        <v>10676</v>
      </c>
    </row>
    <row r="34" spans="1:2" x14ac:dyDescent="0.35">
      <c r="A34" s="23"/>
      <c r="B34" s="12">
        <f>SUM(B28:B33)</f>
        <v>2624525.5</v>
      </c>
    </row>
    <row r="35" spans="1:2" x14ac:dyDescent="0.35">
      <c r="A35" s="5" t="s">
        <v>24</v>
      </c>
      <c r="B35" s="13"/>
    </row>
    <row r="36" spans="1:2" x14ac:dyDescent="0.35">
      <c r="A36" s="7" t="s">
        <v>25</v>
      </c>
      <c r="B36" s="10">
        <v>29975.599999999999</v>
      </c>
    </row>
    <row r="37" spans="1:2" x14ac:dyDescent="0.35">
      <c r="A37" s="7" t="s">
        <v>26</v>
      </c>
      <c r="B37" s="10">
        <v>4929.8999999999996</v>
      </c>
    </row>
    <row r="38" spans="1:2" x14ac:dyDescent="0.35">
      <c r="A38" s="7" t="s">
        <v>23</v>
      </c>
      <c r="B38" s="11">
        <v>22129.8</v>
      </c>
    </row>
    <row r="39" spans="1:2" x14ac:dyDescent="0.35">
      <c r="A39" s="7"/>
      <c r="B39" s="12">
        <f>SUM(B36:B38)</f>
        <v>57035.3</v>
      </c>
    </row>
    <row r="40" spans="1:2" x14ac:dyDescent="0.35">
      <c r="A40" s="7" t="s">
        <v>27</v>
      </c>
      <c r="B40" s="12">
        <f>B39+B34</f>
        <v>2681560.7999999998</v>
      </c>
    </row>
    <row r="41" spans="1:2" x14ac:dyDescent="0.35">
      <c r="A41" s="5" t="s">
        <v>28</v>
      </c>
      <c r="B41" s="13"/>
    </row>
    <row r="42" spans="1:2" x14ac:dyDescent="0.35">
      <c r="A42" s="7" t="s">
        <v>29</v>
      </c>
      <c r="B42" s="10">
        <v>150000</v>
      </c>
    </row>
    <row r="43" spans="1:2" x14ac:dyDescent="0.35">
      <c r="A43" s="15" t="s">
        <v>30</v>
      </c>
      <c r="B43" s="20">
        <v>143477.6</v>
      </c>
    </row>
    <row r="44" spans="1:2" x14ac:dyDescent="0.35">
      <c r="A44" s="15"/>
      <c r="B44" s="24"/>
    </row>
    <row r="45" spans="1:2" x14ac:dyDescent="0.35">
      <c r="A45" s="7" t="s">
        <v>31</v>
      </c>
      <c r="B45" s="11">
        <f>SUM(B42:B44)</f>
        <v>293477.59999999998</v>
      </c>
    </row>
    <row r="46" spans="1:2" ht="15" thickBot="1" x14ac:dyDescent="0.4">
      <c r="A46" s="7" t="s">
        <v>32</v>
      </c>
      <c r="B46" s="22">
        <f>B45+B40</f>
        <v>2975038.4</v>
      </c>
    </row>
    <row r="47" spans="1:2" ht="15" thickTop="1" x14ac:dyDescent="0.35">
      <c r="A47" s="7"/>
      <c r="B47" s="6"/>
    </row>
    <row r="49" spans="1:2" x14ac:dyDescent="0.35">
      <c r="A49" s="25" t="s">
        <v>33</v>
      </c>
      <c r="B49" s="26" t="s">
        <v>34</v>
      </c>
    </row>
    <row r="50" spans="1:2" x14ac:dyDescent="0.35">
      <c r="A50" s="25" t="s">
        <v>35</v>
      </c>
      <c r="B50" s="26" t="s">
        <v>36</v>
      </c>
    </row>
  </sheetData>
  <mergeCells count="8">
    <mergeCell ref="A43:A44"/>
    <mergeCell ref="B43:B44"/>
    <mergeCell ref="A1:B1"/>
    <mergeCell ref="A4:B4"/>
    <mergeCell ref="A19:A20"/>
    <mergeCell ref="B19:B20"/>
    <mergeCell ref="A23:A24"/>
    <mergeCell ref="B23:B24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45"/>
  <sheetViews>
    <sheetView tabSelected="1" topLeftCell="A25" zoomScaleNormal="100" workbookViewId="0">
      <selection activeCell="A40" sqref="A40:B41"/>
    </sheetView>
  </sheetViews>
  <sheetFormatPr baseColWidth="10" defaultColWidth="2.453125" defaultRowHeight="15.5" x14ac:dyDescent="0.35"/>
  <cols>
    <col min="1" max="1" width="59.6328125" customWidth="1"/>
    <col min="2" max="2" width="19.54296875" style="27" customWidth="1"/>
  </cols>
  <sheetData>
    <row r="1" spans="1:2" ht="18" x14ac:dyDescent="0.35">
      <c r="A1" s="1" t="s">
        <v>0</v>
      </c>
      <c r="B1" s="1"/>
    </row>
    <row r="2" spans="1:2" x14ac:dyDescent="0.35">
      <c r="A2" s="2" t="s">
        <v>37</v>
      </c>
    </row>
    <row r="3" spans="1:2" x14ac:dyDescent="0.35">
      <c r="A3" s="28" t="s">
        <v>38</v>
      </c>
      <c r="B3" s="28"/>
    </row>
    <row r="4" spans="1:2" ht="14.5" x14ac:dyDescent="0.35">
      <c r="A4" s="4" t="s">
        <v>2</v>
      </c>
      <c r="B4" s="4"/>
    </row>
    <row r="5" spans="1:2" ht="14.5" x14ac:dyDescent="0.35">
      <c r="A5" s="29"/>
      <c r="B5" s="29"/>
    </row>
    <row r="6" spans="1:2" ht="14.5" x14ac:dyDescent="0.35">
      <c r="A6" s="29"/>
      <c r="B6" s="29"/>
    </row>
    <row r="7" spans="1:2" ht="14.5" x14ac:dyDescent="0.35">
      <c r="A7" s="5" t="s">
        <v>39</v>
      </c>
      <c r="B7" s="19"/>
    </row>
    <row r="8" spans="1:2" ht="14.5" x14ac:dyDescent="0.35">
      <c r="A8" s="7" t="s">
        <v>40</v>
      </c>
      <c r="B8" s="30">
        <v>107947.1</v>
      </c>
    </row>
    <row r="9" spans="1:2" ht="14.5" x14ac:dyDescent="0.35">
      <c r="A9" s="7" t="s">
        <v>41</v>
      </c>
      <c r="B9" s="31">
        <v>8294.2000000000007</v>
      </c>
    </row>
    <row r="10" spans="1:2" ht="14.5" x14ac:dyDescent="0.35">
      <c r="A10" s="7" t="s">
        <v>42</v>
      </c>
      <c r="B10" s="31">
        <v>7849.1</v>
      </c>
    </row>
    <row r="11" spans="1:2" ht="14.5" x14ac:dyDescent="0.35">
      <c r="A11" s="7" t="s">
        <v>43</v>
      </c>
      <c r="B11" s="32">
        <v>258.72066000000001</v>
      </c>
    </row>
    <row r="12" spans="1:2" ht="14.5" x14ac:dyDescent="0.35">
      <c r="A12" s="7" t="s">
        <v>44</v>
      </c>
      <c r="B12" s="31">
        <v>170.2</v>
      </c>
    </row>
    <row r="13" spans="1:2" ht="14.5" x14ac:dyDescent="0.35">
      <c r="A13" s="7" t="s">
        <v>45</v>
      </c>
      <c r="B13" s="31">
        <v>2856.1</v>
      </c>
    </row>
    <row r="14" spans="1:2" ht="14.5" x14ac:dyDescent="0.35">
      <c r="A14" s="7" t="s">
        <v>46</v>
      </c>
      <c r="B14" s="31">
        <v>817.1</v>
      </c>
    </row>
    <row r="15" spans="1:2" ht="14.5" x14ac:dyDescent="0.35">
      <c r="A15" s="7" t="s">
        <v>47</v>
      </c>
      <c r="B15" s="31">
        <v>11402</v>
      </c>
    </row>
    <row r="16" spans="1:2" ht="14.5" x14ac:dyDescent="0.35">
      <c r="A16" s="33"/>
      <c r="B16" s="34">
        <f>SUM(B8:B15)</f>
        <v>139594.52066000004</v>
      </c>
    </row>
    <row r="17" spans="1:2" ht="14.5" x14ac:dyDescent="0.35">
      <c r="A17" s="5" t="s">
        <v>48</v>
      </c>
      <c r="B17" s="19"/>
    </row>
    <row r="18" spans="1:2" ht="14.5" x14ac:dyDescent="0.35">
      <c r="A18" s="7" t="s">
        <v>49</v>
      </c>
      <c r="B18" s="31">
        <v>27060.2</v>
      </c>
    </row>
    <row r="19" spans="1:2" ht="14.5" x14ac:dyDescent="0.35">
      <c r="A19" s="7" t="s">
        <v>50</v>
      </c>
      <c r="B19" s="31">
        <v>9935.9</v>
      </c>
    </row>
    <row r="20" spans="1:2" ht="14.5" x14ac:dyDescent="0.35">
      <c r="A20" s="7" t="s">
        <v>51</v>
      </c>
      <c r="B20" s="31">
        <v>6349.2</v>
      </c>
    </row>
    <row r="21" spans="1:2" ht="14.5" x14ac:dyDescent="0.35">
      <c r="A21" s="7" t="s">
        <v>52</v>
      </c>
      <c r="B21" s="31">
        <v>163.1</v>
      </c>
    </row>
    <row r="22" spans="1:2" ht="14.5" x14ac:dyDescent="0.35">
      <c r="A22" s="7" t="s">
        <v>47</v>
      </c>
      <c r="B22" s="35">
        <v>13132.4</v>
      </c>
    </row>
    <row r="23" spans="1:2" ht="14.5" x14ac:dyDescent="0.35">
      <c r="A23" s="5"/>
      <c r="B23" s="36">
        <f>SUM(B18:B22)</f>
        <v>56640.799999999996</v>
      </c>
    </row>
    <row r="24" spans="1:2" ht="14.5" x14ac:dyDescent="0.35">
      <c r="A24" s="7" t="s">
        <v>53</v>
      </c>
      <c r="B24" s="35">
        <v>29834.5</v>
      </c>
    </row>
    <row r="25" spans="1:2" ht="14.5" x14ac:dyDescent="0.35">
      <c r="A25" s="7"/>
      <c r="B25" s="37">
        <f>SUM(B23:B24)</f>
        <v>86475.299999999988</v>
      </c>
    </row>
    <row r="26" spans="1:2" ht="14.5" x14ac:dyDescent="0.35">
      <c r="A26" s="5" t="s">
        <v>54</v>
      </c>
      <c r="B26" s="38">
        <f>(B16-B25)</f>
        <v>53119.22066000005</v>
      </c>
    </row>
    <row r="27" spans="1:2" ht="14.5" x14ac:dyDescent="0.35">
      <c r="A27" s="5" t="s">
        <v>55</v>
      </c>
      <c r="B27" s="31"/>
    </row>
    <row r="28" spans="1:2" ht="14.5" x14ac:dyDescent="0.35">
      <c r="A28" s="7" t="s">
        <v>56</v>
      </c>
      <c r="B28" s="31">
        <v>22061</v>
      </c>
    </row>
    <row r="29" spans="1:2" ht="14.5" x14ac:dyDescent="0.35">
      <c r="A29" s="7" t="s">
        <v>57</v>
      </c>
      <c r="B29" s="31">
        <v>18352.8</v>
      </c>
    </row>
    <row r="30" spans="1:2" ht="14.5" x14ac:dyDescent="0.35">
      <c r="A30" s="7" t="s">
        <v>58</v>
      </c>
      <c r="B30" s="38">
        <v>3370.7</v>
      </c>
    </row>
    <row r="31" spans="1:2" ht="14.5" x14ac:dyDescent="0.35">
      <c r="A31" s="7"/>
      <c r="B31" s="38">
        <f>SUM(B28:B30)</f>
        <v>43784.5</v>
      </c>
    </row>
    <row r="32" spans="1:2" ht="14.5" x14ac:dyDescent="0.35">
      <c r="A32" s="7" t="s">
        <v>59</v>
      </c>
      <c r="B32" s="31">
        <f>(B26-B31)</f>
        <v>9334.72066000005</v>
      </c>
    </row>
    <row r="33" spans="1:2" ht="14.5" x14ac:dyDescent="0.35">
      <c r="A33" s="7" t="s">
        <v>60</v>
      </c>
      <c r="B33" s="38">
        <v>5949.7</v>
      </c>
    </row>
    <row r="34" spans="1:2" ht="14.5" x14ac:dyDescent="0.35">
      <c r="A34" s="7" t="s">
        <v>61</v>
      </c>
      <c r="B34" s="39">
        <f>SUM(B32:B33)</f>
        <v>15284.420660000051</v>
      </c>
    </row>
    <row r="35" spans="1:2" ht="14.5" x14ac:dyDescent="0.35">
      <c r="A35" s="7" t="s">
        <v>62</v>
      </c>
      <c r="B35" s="40">
        <v>-4198.2</v>
      </c>
    </row>
    <row r="36" spans="1:2" ht="14.5" x14ac:dyDescent="0.35">
      <c r="A36" s="7" t="s">
        <v>63</v>
      </c>
      <c r="B36" s="38">
        <v>-1308.9000000000001</v>
      </c>
    </row>
    <row r="37" spans="1:2" ht="15" thickBot="1" x14ac:dyDescent="0.4">
      <c r="A37" s="7" t="s">
        <v>64</v>
      </c>
      <c r="B37" s="41">
        <f>+B34+B35+B36</f>
        <v>9777.3206600000503</v>
      </c>
    </row>
    <row r="38" spans="1:2" ht="15" thickTop="1" x14ac:dyDescent="0.35">
      <c r="A38" s="5"/>
      <c r="B38" s="42"/>
    </row>
    <row r="39" spans="1:2" ht="14.5" x14ac:dyDescent="0.35">
      <c r="A39" s="7"/>
      <c r="B39" s="42"/>
    </row>
    <row r="40" spans="1:2" ht="14.5" x14ac:dyDescent="0.35">
      <c r="A40" s="25" t="s">
        <v>33</v>
      </c>
      <c r="B40" s="26" t="s">
        <v>34</v>
      </c>
    </row>
    <row r="41" spans="1:2" ht="14.5" x14ac:dyDescent="0.35">
      <c r="A41" s="25" t="s">
        <v>35</v>
      </c>
      <c r="B41" s="26" t="s">
        <v>36</v>
      </c>
    </row>
    <row r="42" spans="1:2" ht="14.5" x14ac:dyDescent="0.35">
      <c r="A42" s="43"/>
      <c r="B42" s="42"/>
    </row>
    <row r="43" spans="1:2" ht="14.5" x14ac:dyDescent="0.35">
      <c r="A43" s="43"/>
      <c r="B43" s="42"/>
    </row>
    <row r="44" spans="1:2" x14ac:dyDescent="0.35">
      <c r="A44" s="44"/>
    </row>
    <row r="45" spans="1:2" x14ac:dyDescent="0.35">
      <c r="A45" s="44"/>
    </row>
  </sheetData>
  <mergeCells count="3">
    <mergeCell ref="A1:B1"/>
    <mergeCell ref="A3:B3"/>
    <mergeCell ref="A4:B4"/>
  </mergeCells>
  <pageMargins left="1.1811023622047245" right="0.39370078740157483" top="0.79166666666666663" bottom="0.78740157480314965" header="8.3333333333333329E-2" footer="0.31496062992125984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2020-09-07T23:40:02Z</dcterms:created>
  <dcterms:modified xsi:type="dcterms:W3CDTF">2020-09-08T00:34:08Z</dcterms:modified>
</cp:coreProperties>
</file>