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9225"/>
  </bookViews>
  <sheets>
    <sheet name="EF" sheetId="1" r:id="rId1"/>
  </sheets>
  <externalReferences>
    <externalReference r:id="rId2"/>
    <externalReference r:id="rId3"/>
  </externalReferences>
  <definedNames>
    <definedName name="_xlnm.Print_Area" localSheetId="0">EF!$A$1:$C$121</definedName>
  </definedNames>
  <calcPr calcId="124519"/>
</workbook>
</file>

<file path=xl/calcChain.xml><?xml version="1.0" encoding="utf-8"?>
<calcChain xmlns="http://schemas.openxmlformats.org/spreadsheetml/2006/main">
  <c r="C63" i="1"/>
  <c r="C62"/>
  <c r="C60"/>
  <c r="C59"/>
  <c r="C56"/>
  <c r="C55"/>
  <c r="C54" s="1"/>
  <c r="C52"/>
  <c r="C51" s="1"/>
  <c r="C64" s="1"/>
  <c r="C47"/>
  <c r="C45"/>
  <c r="C44"/>
  <c r="C43"/>
  <c r="C42"/>
  <c r="C41"/>
  <c r="C40" s="1"/>
  <c r="C36"/>
  <c r="C35"/>
  <c r="C34"/>
  <c r="C33"/>
  <c r="C32"/>
  <c r="C31"/>
  <c r="C30"/>
  <c r="C29" s="1"/>
  <c r="C48" s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6" s="1"/>
  <c r="C26" s="1"/>
  <c r="C7"/>
  <c r="B7"/>
  <c r="C65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<sst xmlns="http://schemas.openxmlformats.org/spreadsheetml/2006/main" count="101" uniqueCount="98">
  <si>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</si>
  <si>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</si>
  <si>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</si>
  <si>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</si>
  <si>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</si>
  <si>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</si>
  <si>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</si>
  <si>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</si>
  <si>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</si>
  <si>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</si>
  <si>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</si>
  <si>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</si>
  <si>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</si>
  <si>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</si>
  <si>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</si>
  <si>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</si>
  <si>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</si>
  <si>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</si>
  <si>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</si>
  <si>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</si>
  <si>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</si>
  <si>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</si>
  <si>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</si>
  <si>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</si>
  <si>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</si>
  <si>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</si>
  <si>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</si>
  <si>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</si>
  <si>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</si>
  <si>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</si>
  <si>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</si>
  <si>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</si>
  <si>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</si>
  <si>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</si>
  <si>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</si>
  <si>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</si>
  <si>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</si>
  <si>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</si>
  <si>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</si>
  <si>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</si>
  <si>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</si>
  <si>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</si>
  <si>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</si>
  <si>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</si>
  <si>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</si>
  <si>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</si>
  <si>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</si>
  <si>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</si>
  <si>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</si>
  <si>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</si>
  <si>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</si>
  <si>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</si>
  <si>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</si>
  <si>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</si>
  <si>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</si>
  <si>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</si>
  <si>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</si>
  <si>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</si>
  <si>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</si>
  <si>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</si>
  <si>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</si>
  <si>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</si>
  <si>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</si>
  <si>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</si>
  <si>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</si>
  <si>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</si>
  <si>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</si>
  <si>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</si>
  <si>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</si>
  <si>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</si>
  <si>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</si>
  <si>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</si>
  <si>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</si>
  <si>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</si>
  <si>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</si>
  <si>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</si>
  <si>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</si>
  <si>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</si>
  <si>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</si>
  <si>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</si>
  <si>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</si>
  <si>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</si>
  <si>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</si>
  <si>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</si>
  <si>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</si>
  <si>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</si>
  <si>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</si>
  <si>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</si>
  <si>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</si>
  <si>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</si>
  <si>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</si>
  <si>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</si>
  <si>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</si>
  <si>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</si>
  <si>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</si>
  <si>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</si>
  <si>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JULIO DE 2020</t>
  </si>
  <si>
    <t>ESTADO DE RESULTADOS DEL 01 DE ENERO  AL 31 DE JULIO  DE 2020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</si>
</sst>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julio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-821.93909000000008</v>
          </cell>
        </row>
      </sheetData>
      <sheetData sheetId="2">
        <row r="8">
          <cell r="G8">
            <v>700</v>
          </cell>
        </row>
        <row r="15">
          <cell r="G15">
            <v>102286.65</v>
          </cell>
        </row>
        <row r="78">
          <cell r="G78">
            <v>5300.35</v>
          </cell>
        </row>
        <row r="124">
          <cell r="G124">
            <v>4106291.27</v>
          </cell>
        </row>
        <row r="280">
          <cell r="G280">
            <v>26592.74</v>
          </cell>
        </row>
        <row r="366">
          <cell r="G366">
            <v>8754.16</v>
          </cell>
        </row>
        <row r="495">
          <cell r="G495">
            <v>16637.740000000002</v>
          </cell>
        </row>
        <row r="554">
          <cell r="G554">
            <v>29363.79</v>
          </cell>
        </row>
        <row r="564">
          <cell r="G564">
            <v>37854.17</v>
          </cell>
        </row>
        <row r="628">
          <cell r="G628">
            <v>1066114.8799999999</v>
          </cell>
        </row>
        <row r="643">
          <cell r="G643">
            <v>102323.06</v>
          </cell>
        </row>
        <row r="676">
          <cell r="G676">
            <v>63619.96</v>
          </cell>
        </row>
        <row r="684">
          <cell r="G684">
            <v>0</v>
          </cell>
        </row>
        <row r="743">
          <cell r="G743">
            <v>0</v>
          </cell>
        </row>
        <row r="782">
          <cell r="G782">
            <v>0</v>
          </cell>
        </row>
        <row r="797">
          <cell r="G797">
            <v>40867.81</v>
          </cell>
        </row>
        <row r="818">
          <cell r="G818">
            <v>0</v>
          </cell>
        </row>
        <row r="820">
          <cell r="G820">
            <v>0</v>
          </cell>
        </row>
        <row r="833">
          <cell r="G833">
            <v>-128895.91</v>
          </cell>
        </row>
        <row r="844">
          <cell r="G844">
            <v>-1325.7</v>
          </cell>
        </row>
        <row r="854">
          <cell r="G854">
            <v>0</v>
          </cell>
        </row>
        <row r="887">
          <cell r="G887">
            <v>-54472.01</v>
          </cell>
        </row>
        <row r="937">
          <cell r="G937">
            <v>-109983.45</v>
          </cell>
        </row>
        <row r="948">
          <cell r="G948">
            <v>-151092.82</v>
          </cell>
        </row>
        <row r="959">
          <cell r="G959">
            <v>0</v>
          </cell>
        </row>
        <row r="969">
          <cell r="G969">
            <v>0</v>
          </cell>
        </row>
        <row r="975">
          <cell r="G975">
            <v>0</v>
          </cell>
        </row>
        <row r="981">
          <cell r="G981">
            <v>0</v>
          </cell>
        </row>
        <row r="991">
          <cell r="G991">
            <v>-88808.34</v>
          </cell>
        </row>
        <row r="994">
          <cell r="G994">
            <v>0</v>
          </cell>
        </row>
        <row r="1006">
          <cell r="G1006">
            <v>-33019.120000000003</v>
          </cell>
        </row>
        <row r="1013">
          <cell r="G1013">
            <v>-3200000</v>
          </cell>
        </row>
        <row r="1025">
          <cell r="G1025">
            <v>-800000</v>
          </cell>
        </row>
        <row r="1033">
          <cell r="G1033">
            <v>0</v>
          </cell>
        </row>
        <row r="1046">
          <cell r="G1046">
            <v>138093.29999999999</v>
          </cell>
        </row>
        <row r="1059">
          <cell r="G1059">
            <v>-355263.44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48" zoomScaleSheetLayoutView="100" workbookViewId="0">
      <selection activeCell="A48" sqref="A48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f>SUM(C7:C15)</f>
        <v>4333.7808700000005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4</v>
      </c>
      <c r="C8" s="2">
        <f>[2]DATA!G15/1000</f>
        <v>102.28664999999999</v>
      </c>
    </row>
    <row r="9" spans="1:3" ht="15.75">
      <c r="A9" s="1">
        <v>112</v>
      </c>
      <c r="B9" s="1" t="s">
        <v>5</v>
      </c>
      <c r="C9" s="2">
        <f>[2]DATA!G78/1000</f>
        <v>5.3003500000000008</v>
      </c>
    </row>
    <row r="10" spans="1:3" ht="15.75">
      <c r="A10" s="1">
        <v>113</v>
      </c>
      <c r="B10" s="1" t="s">
        <v>6</v>
      </c>
      <c r="C10" s="2">
        <f>[2]DATA!G124/1000</f>
        <v>4106.2912699999997</v>
      </c>
    </row>
    <row r="11" spans="1:3" ht="15.75">
      <c r="A11" s="1">
        <v>114</v>
      </c>
      <c r="B11" s="1" t="s">
        <v>7</v>
      </c>
      <c r="C11" s="2">
        <f>[2]DATA!G280/1000</f>
        <v>26.592740000000003</v>
      </c>
    </row>
    <row r="12" spans="1:3" ht="15.75">
      <c r="A12" s="1">
        <v>115</v>
      </c>
      <c r="B12" s="1" t="s">
        <v>8</v>
      </c>
      <c r="C12" s="2">
        <f>[2]DATA!G366/1000</f>
        <v>8.7541600000000006</v>
      </c>
    </row>
    <row r="13" spans="1:3" ht="15.75">
      <c r="A13" s="1">
        <v>116</v>
      </c>
      <c r="B13" s="1" t="s">
        <v>9</v>
      </c>
      <c r="C13" s="2">
        <f>[2]DATA!G495/1000</f>
        <v>16.637740000000001</v>
      </c>
    </row>
    <row r="14" spans="1:3" ht="15.75">
      <c r="A14" s="1">
        <v>117</v>
      </c>
      <c r="B14" s="1" t="s">
        <v>10</v>
      </c>
      <c r="C14" s="2">
        <f>[2]DATA!G554/1000</f>
        <v>29.363790000000002</v>
      </c>
    </row>
    <row r="15" spans="1:3" ht="15.75">
      <c r="A15" s="1">
        <v>118</v>
      </c>
      <c r="B15" s="1" t="s">
        <v>11</v>
      </c>
      <c r="C15" s="2">
        <f>[2]DATA!G564/1000</f>
        <v>37.854169999999996</v>
      </c>
    </row>
    <row r="16" spans="1:3" ht="15.75">
      <c r="A16" s="1">
        <v>12</v>
      </c>
      <c r="B16" s="1" t="s">
        <v>12</v>
      </c>
      <c r="C16" s="2">
        <f>SUM(C17:C25)</f>
        <v>1272.9257099999998</v>
      </c>
    </row>
    <row r="17" spans="1:6" ht="15.75">
      <c r="A17" s="1">
        <v>120</v>
      </c>
      <c r="B17" s="1" t="s">
        <v>13</v>
      </c>
      <c r="C17" s="2">
        <f>[2]DATA!G628/1000</f>
        <v>1066.1148799999999</v>
      </c>
    </row>
    <row r="18" spans="1:6" ht="15.75">
      <c r="A18" s="1">
        <v>121</v>
      </c>
      <c r="B18" s="1" t="s">
        <v>14</v>
      </c>
      <c r="C18" s="2">
        <f>[2]DATA!G643/1000</f>
        <v>102.32306</v>
      </c>
    </row>
    <row r="19" spans="1:6" ht="15.75">
      <c r="A19" s="1">
        <v>122</v>
      </c>
      <c r="B19" s="1" t="s">
        <v>15</v>
      </c>
      <c r="C19" s="2">
        <f>[2]DATA!G676/1000</f>
        <v>63.619959999999999</v>
      </c>
    </row>
    <row r="20" spans="1:6" ht="15.75">
      <c r="A20" s="1">
        <v>123</v>
      </c>
      <c r="B20" s="1" t="s">
        <v>16</v>
      </c>
      <c r="C20" s="2">
        <f>[2]DATA!G684/1000</f>
        <v>0</v>
      </c>
    </row>
    <row r="21" spans="1:6" ht="15.75">
      <c r="A21" s="1">
        <v>124</v>
      </c>
      <c r="B21" s="1" t="s">
        <v>17</v>
      </c>
      <c r="C21" s="2">
        <f>[2]DATA!G743/1000</f>
        <v>0</v>
      </c>
    </row>
    <row r="22" spans="1:6" ht="15.75">
      <c r="A22" s="1">
        <v>125</v>
      </c>
      <c r="B22" s="1" t="s">
        <v>18</v>
      </c>
      <c r="C22" s="2">
        <f>[2]DATA!G782/1000</f>
        <v>0</v>
      </c>
    </row>
    <row r="23" spans="1:6" ht="15.75">
      <c r="A23" s="1">
        <v>126</v>
      </c>
      <c r="B23" s="1" t="s">
        <v>19</v>
      </c>
      <c r="C23" s="2">
        <f>[2]DATA!G797/1000</f>
        <v>40.867809999999999</v>
      </c>
    </row>
    <row r="24" spans="1:6" ht="15.75">
      <c r="A24" s="1">
        <v>127</v>
      </c>
      <c r="B24" s="1" t="s">
        <v>20</v>
      </c>
      <c r="C24" s="2">
        <f>[2]DATA!G818</f>
        <v>0</v>
      </c>
    </row>
    <row r="25" spans="1:6" ht="15.75">
      <c r="A25" s="1">
        <v>128</v>
      </c>
      <c r="B25" s="1" t="s">
        <v>21</v>
      </c>
      <c r="C25" s="2">
        <f>[2]DATA!G820</f>
        <v>0</v>
      </c>
    </row>
    <row r="26" spans="1:6" ht="15.75">
      <c r="A26" s="1"/>
      <c r="B26" s="3" t="s">
        <v>22</v>
      </c>
      <c r="C26" s="4">
        <f>C6+C16</f>
        <v>5606.70658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f>SUM(C30:C39)</f>
        <v>445.76989000000003</v>
      </c>
    </row>
    <row r="30" spans="1:6" ht="15.75">
      <c r="A30" s="1">
        <v>210</v>
      </c>
      <c r="B30" s="6" t="s">
        <v>25</v>
      </c>
      <c r="C30" s="2">
        <f>-[2]DATA!G833/1000</f>
        <v>128.89591000000001</v>
      </c>
    </row>
    <row r="31" spans="1:6" ht="15.75">
      <c r="A31" s="1">
        <v>211</v>
      </c>
      <c r="B31" s="1" t="s">
        <v>26</v>
      </c>
      <c r="C31" s="2">
        <f>-[2]DATA!G844/1000</f>
        <v>1.3257000000000001</v>
      </c>
    </row>
    <row r="32" spans="1:6" ht="15.75">
      <c r="A32" s="1">
        <v>212</v>
      </c>
      <c r="B32" s="1" t="s">
        <v>27</v>
      </c>
      <c r="C32" s="2">
        <f>-[2]DATA!G854/1000</f>
        <v>0</v>
      </c>
    </row>
    <row r="33" spans="1:9" ht="15.75">
      <c r="A33" s="1">
        <v>213</v>
      </c>
      <c r="B33" s="1" t="s">
        <v>28</v>
      </c>
      <c r="C33" s="2">
        <f>-[2]DATA!G887/1000</f>
        <v>54.472010000000004</v>
      </c>
    </row>
    <row r="34" spans="1:9" ht="15.75">
      <c r="A34" s="1">
        <v>214</v>
      </c>
      <c r="B34" s="1" t="s">
        <v>29</v>
      </c>
      <c r="C34" s="2">
        <f>-[2]DATA!G937/1000</f>
        <v>109.98344999999999</v>
      </c>
      <c r="F34" s="7"/>
    </row>
    <row r="35" spans="1:9" ht="15.75">
      <c r="A35" s="1">
        <v>215</v>
      </c>
      <c r="B35" s="1" t="s">
        <v>30</v>
      </c>
      <c r="C35" s="2">
        <f>-[2]DATA!G948/1000</f>
        <v>151.09282000000002</v>
      </c>
    </row>
    <row r="36" spans="1:9" ht="15.75">
      <c r="A36" s="1">
        <v>216</v>
      </c>
      <c r="B36" s="1" t="s">
        <v>31</v>
      </c>
      <c r="C36" s="2">
        <f>[2]DATA!G959/1000</f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f>SUM(C41:C47)</f>
        <v>121.82746</v>
      </c>
    </row>
    <row r="41" spans="1:9" ht="15.75">
      <c r="A41" s="1">
        <v>220</v>
      </c>
      <c r="B41" s="1" t="s">
        <v>36</v>
      </c>
      <c r="C41" s="2">
        <f>[2]DATA!G975/1000</f>
        <v>0</v>
      </c>
    </row>
    <row r="42" spans="1:9" ht="15.75">
      <c r="A42" s="1">
        <v>221</v>
      </c>
      <c r="B42" s="1" t="s">
        <v>37</v>
      </c>
      <c r="C42" s="2">
        <f>-[2]DATA!G981/1000</f>
        <v>0</v>
      </c>
    </row>
    <row r="43" spans="1:9" ht="15.75">
      <c r="A43" s="1">
        <v>222</v>
      </c>
      <c r="B43" s="1" t="s">
        <v>38</v>
      </c>
      <c r="C43" s="2">
        <f>[2]DATA!G969/1000</f>
        <v>0</v>
      </c>
    </row>
    <row r="44" spans="1:9" ht="15.75">
      <c r="A44" s="1">
        <v>223</v>
      </c>
      <c r="B44" s="1" t="s">
        <v>39</v>
      </c>
      <c r="C44" s="2">
        <f>-[2]DATA!G991/1000</f>
        <v>88.808340000000001</v>
      </c>
    </row>
    <row r="45" spans="1:9" ht="15.75">
      <c r="A45" s="1">
        <v>224</v>
      </c>
      <c r="B45" s="1" t="s">
        <v>40</v>
      </c>
      <c r="C45" s="2">
        <f>[2]DATA!G994/1000</f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f>-[2]DATA!G1006/1000</f>
        <v>33.019120000000001</v>
      </c>
    </row>
    <row r="48" spans="1:9" ht="15.75">
      <c r="A48" s="1"/>
      <c r="B48" s="3" t="s">
        <v>43</v>
      </c>
      <c r="C48" s="2">
        <f>C29+C40</f>
        <v>567.59735000000001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f>C52</f>
        <v>3200</v>
      </c>
      <c r="I51" s="5"/>
    </row>
    <row r="52" spans="1:9" ht="15.75">
      <c r="A52" s="1">
        <v>310</v>
      </c>
      <c r="B52" s="1" t="s">
        <v>46</v>
      </c>
      <c r="C52" s="2">
        <f>-[2]DATA!G1013/1000</f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f>C55</f>
        <v>800</v>
      </c>
    </row>
    <row r="55" spans="1:9" ht="15.75">
      <c r="A55" s="1">
        <v>320</v>
      </c>
      <c r="B55" s="1" t="s">
        <v>48</v>
      </c>
      <c r="C55" s="2">
        <f>-[2]DATA!G1025/1000</f>
        <v>800</v>
      </c>
    </row>
    <row r="56" spans="1:9" ht="15.75">
      <c r="A56" s="1">
        <v>33</v>
      </c>
      <c r="B56" s="1" t="s">
        <v>49</v>
      </c>
      <c r="C56" s="2">
        <f>C58</f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f>-[2]DATA!G1046/1000</f>
        <v>-138.0933</v>
      </c>
    </row>
    <row r="60" spans="1:9" ht="15.75">
      <c r="A60" s="1">
        <v>333</v>
      </c>
      <c r="B60" s="1" t="s">
        <v>53</v>
      </c>
      <c r="C60" s="2">
        <f>[2]DATA!G1033</f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f>-[2]DATA!G1059/1000</f>
        <v>355.26344</v>
      </c>
    </row>
    <row r="63" spans="1:9" ht="15.75">
      <c r="A63" s="1">
        <v>341</v>
      </c>
      <c r="B63" s="1" t="s">
        <v>56</v>
      </c>
      <c r="C63" s="9">
        <f>-[2]ER!C52</f>
        <v>821.93909000000008</v>
      </c>
    </row>
    <row r="64" spans="1:9" ht="15.75">
      <c r="A64" s="1"/>
      <c r="B64" s="3" t="s">
        <v>57</v>
      </c>
      <c r="C64" s="2">
        <f>C51+C54+C56+C62+C63+C59</f>
        <v>5039.10923</v>
      </c>
      <c r="E64" s="7"/>
    </row>
    <row r="65" spans="1:3" ht="15.75">
      <c r="A65" s="1"/>
      <c r="B65" s="3" t="s">
        <v>58</v>
      </c>
      <c r="C65" s="10">
        <f>C48+C64</f>
        <v>5606.70658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-1167.4484299999999</v>
      </c>
    </row>
    <row r="76" spans="1:3" ht="15.75">
      <c r="A76" s="1">
        <v>511</v>
      </c>
      <c r="B76" s="1" t="s">
        <v>60</v>
      </c>
      <c r="C76" s="2">
        <v>-53.075000000000003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-132.56130999999999</v>
      </c>
    </row>
    <row r="79" spans="1:3" ht="15.75">
      <c r="A79" s="1"/>
      <c r="B79" s="11" t="s">
        <v>63</v>
      </c>
      <c r="C79" s="9">
        <v>-1353.08474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79.823130000000006</v>
      </c>
    </row>
    <row r="84" spans="1:3" ht="15.75">
      <c r="A84" s="1">
        <v>411</v>
      </c>
      <c r="B84" s="1" t="s">
        <v>67</v>
      </c>
      <c r="C84" s="9">
        <v>695.12364000000002</v>
      </c>
    </row>
    <row r="85" spans="1:3" ht="15.75">
      <c r="A85" s="1">
        <v>412</v>
      </c>
      <c r="B85" s="1" t="s">
        <v>68</v>
      </c>
      <c r="C85" s="9">
        <v>55.430190000000003</v>
      </c>
    </row>
    <row r="86" spans="1:3" ht="15.75">
      <c r="A86" s="1"/>
      <c r="B86" s="3" t="s">
        <v>69</v>
      </c>
      <c r="C86" s="9">
        <v>830.37696000000005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-522.70777999999996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-297.21449000000001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-9.4709999999999989E-2</v>
      </c>
    </row>
    <row r="96" spans="1:3" ht="15.75">
      <c r="A96" s="1"/>
      <c r="B96" s="3" t="s">
        <v>77</v>
      </c>
      <c r="C96" s="9">
        <v>-297.30920000000003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-820.01697999999999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0.43351000000000001</v>
      </c>
    </row>
    <row r="103" spans="1:3" ht="15.75">
      <c r="A103" s="1">
        <v>422</v>
      </c>
      <c r="B103" s="1" t="s">
        <v>82</v>
      </c>
      <c r="C103" s="9">
        <v>1.2987299999999999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</v>
      </c>
    </row>
    <row r="107" spans="1:3" ht="15.75">
      <c r="A107" s="1">
        <v>426</v>
      </c>
      <c r="B107" s="1" t="s">
        <v>86</v>
      </c>
      <c r="C107" s="9">
        <v>0.64739999999999998</v>
      </c>
    </row>
    <row r="108" spans="1:3" ht="15.75">
      <c r="A108" s="1"/>
      <c r="B108" s="3" t="s">
        <v>87</v>
      </c>
      <c r="C108" s="9">
        <v>2.3796400000000002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-817.63733999999999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11.2035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-806.43384000000003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-15.50525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-821.93909000000008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2020-08-31T22:36:16Z</dcterms:modified>
</cp:coreProperties>
</file>