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0\7 Julio\"/>
    </mc:Choice>
  </mc:AlternateContent>
  <xr:revisionPtr revIDLastSave="0" documentId="13_ncr:1_{CF2F186E-812A-483F-A435-7E6286127D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12" i="2"/>
  <c r="B18" i="1" l="1"/>
  <c r="B28" i="2" l="1"/>
  <c r="B32" i="2" s="1"/>
  <c r="B25" i="1" l="1"/>
  <c r="B27" i="1" s="1"/>
  <c r="B42" i="2" l="1"/>
  <c r="B33" i="1" l="1"/>
  <c r="B37" i="1" s="1"/>
  <c r="A46" i="2" l="1"/>
  <c r="B17" i="2"/>
  <c r="B34" i="2" s="1"/>
  <c r="B46" i="1"/>
  <c r="B43" i="1"/>
  <c r="B52" i="2" l="1"/>
  <c r="B53" i="1" l="1"/>
  <c r="B55" i="1" l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<sst xmlns="http://schemas.openxmlformats.org/spreadsheetml/2006/main" count="89" uniqueCount="82">
  <si>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</si>
  <si>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</si>
  <si>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</si>
  <si>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</si>
  <si>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</si>
  <si>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</si>
  <si>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</si>
  <si>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</si>
  <si>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</si>
  <si>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</si>
  <si>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</si>
  <si>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</si>
  <si>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</si>
  <si>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</si>
  <si>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</si>
  <si>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</si>
  <si>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</si>
  <si>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</si>
  <si>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</si>
  <si>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</si>
  <si>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</si>
  <si>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</si>
  <si>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</si>
  <si>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</si>
  <si>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</si>
  <si>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</si>
  <si>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</si>
  <si>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</si>
  <si>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</si>
  <si>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</si>
  <si>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</si>
  <si>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</si>
  <si>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</si>
  <si>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</si>
  <si>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</si>
  <si>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</si>
  <si>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</si>
  <si>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</si>
  <si>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</si>
  <si>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</si>
  <si>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</si>
  <si>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</si>
  <si>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</si>
  <si>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</si>
  <si>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</si>
  <si>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</si>
  <si>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</si>
  <si>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</si>
  <si>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</si>
  <si>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</si>
  <si>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</si>
  <si>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</si>
  <si>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</si>
  <si>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</si>
  <si>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</si>
  <si>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</si>
  <si>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</si>
  <si>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</si>
  <si>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</si>
  <si>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</si>
  <si>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</si>
  <si>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</si>
  <si>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</si>
  <si>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</si>
  <si>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</si>
  <si>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</si>
  <si>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</si>
  <si>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</si>
  <si>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</si>
  <si>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</si>
  <si>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</si>
  <si>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</si>
  <si>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</si>
  <si>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</si>
  <si>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</si>
  <si>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</si>
  <si>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</si>
  <si>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</si>
  <si>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</si>
  <si>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</si>
  <si>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31 de julio de 2020</t>
  </si>
  <si>
    <t>Estado de Resultados del 01 de enero al 31 de julio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</si>
</sst>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  <numFmt numFmtId="168" formatCode="0.0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2" applyNumberFormat="0" applyFill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66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2" applyFont="1"/>
    <xf numFmtId="164" fontId="8" fillId="0" borderId="0" xfId="2" applyFont="1"/>
    <xf numFmtId="164" fontId="9" fillId="0" borderId="0" xfId="2" applyFont="1"/>
    <xf numFmtId="164" fontId="3" fillId="0" borderId="1" xfId="2" applyFont="1" applyBorder="1"/>
    <xf numFmtId="164" fontId="9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2" xfId="3" applyAlignment="1">
      <alignment horizontal="left" vertical="top"/>
    </xf>
    <xf numFmtId="165" fontId="15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3" borderId="0" xfId="4" applyFont="1" applyAlignment="1">
      <alignment vertical="top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5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5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49" fontId="1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44" fontId="15" fillId="0" borderId="0" xfId="0" applyNumberFormat="1" applyFont="1"/>
    <xf numFmtId="0" fontId="8" fillId="3" borderId="5" xfId="4" applyFont="1" applyBorder="1" applyAlignment="1">
      <alignment vertical="top"/>
    </xf>
    <xf numFmtId="164" fontId="8" fillId="5" borderId="5" xfId="2" applyFont="1" applyFill="1" applyBorder="1" applyAlignment="1">
      <alignment vertical="top"/>
    </xf>
    <xf numFmtId="168" fontId="9" fillId="0" borderId="0" xfId="0" applyNumberFormat="1" applyFont="1"/>
    <xf numFmtId="168" fontId="15" fillId="0" borderId="0" xfId="0" applyNumberFormat="1" applyFont="1"/>
    <xf numFmtId="8" fontId="15" fillId="0" borderId="0" xfId="0" applyNumberFormat="1" applyFont="1"/>
    <xf numFmtId="8" fontId="9" fillId="0" borderId="0" xfId="0" applyNumberFormat="1" applyFont="1"/>
    <xf numFmtId="0" fontId="9" fillId="0" borderId="0" xfId="0" applyFont="1"/>
    <xf numFmtId="0" fontId="15" fillId="0" borderId="0" xfId="0" applyFont="1"/>
    <xf numFmtId="0" fontId="8" fillId="0" borderId="0" xfId="0" applyFont="1" applyAlignment="1">
      <alignment horizontal="left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center" vertical="top"/>
    </xf>
  </cellXfs>
  <cellStyles count="156">
    <cellStyle name="40% - Énfasis5 2" xfId="5" xr:uid="{00000000-0005-0000-0000-000000000000}"/>
    <cellStyle name="40% - Énfasis5 2 2" xfId="75" xr:uid="{220A8B25-37E8-4E97-9406-D371C8E3715C}"/>
    <cellStyle name="40% - Énfasis5 3" xfId="6" xr:uid="{00000000-0005-0000-0000-000001000000}"/>
    <cellStyle name="40% - Énfasis5 3 2" xfId="126" xr:uid="{B476FF83-09F6-4402-9083-6BA6733C10C3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6" xfId="12" xr:uid="{00000000-0005-0000-0000-000009000000}"/>
    <cellStyle name="Millares 6 2" xfId="120" xr:uid="{6F0E5832-07A6-4AA1-804F-A73D7BD95B2E}"/>
    <cellStyle name="Millares 7" xfId="131" xr:uid="{A2A28E51-5D04-4836-BB24-A4A3714EEA03}"/>
    <cellStyle name="Millares 8" xfId="152" xr:uid="{FA672A31-4A60-4F1C-AC1D-6AC190887B9F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1" xfId="14" xr:uid="{00000000-0005-0000-0000-00000C000000}"/>
    <cellStyle name="Moneda 11 2" xfId="107" xr:uid="{F131C377-549C-4B78-9FA8-2D5AB6FF5DA9}"/>
    <cellStyle name="Moneda 12" xfId="15" xr:uid="{00000000-0005-0000-0000-00000D000000}"/>
    <cellStyle name="Moneda 12 2" xfId="109" xr:uid="{8B0AC79A-90B0-464F-A4AC-D53F647A00AF}"/>
    <cellStyle name="Moneda 13" xfId="16" xr:uid="{00000000-0005-0000-0000-00000E000000}"/>
    <cellStyle name="Moneda 13 2" xfId="111" xr:uid="{14A99C70-4D85-44F1-AEB0-51840B33CA58}"/>
    <cellStyle name="Moneda 14" xfId="17" xr:uid="{00000000-0005-0000-0000-00000F000000}"/>
    <cellStyle name="Moneda 14 2" xfId="113" xr:uid="{DD5A61D2-1408-4930-8FF7-CA7307B087D5}"/>
    <cellStyle name="Moneda 15" xfId="18" xr:uid="{00000000-0005-0000-0000-000010000000}"/>
    <cellStyle name="Moneda 15 2" xfId="115" xr:uid="{C75C3634-B65D-4836-BA7A-9C845137C264}"/>
    <cellStyle name="Moneda 16" xfId="19" xr:uid="{00000000-0005-0000-0000-000011000000}"/>
    <cellStyle name="Moneda 16 2" xfId="118" xr:uid="{D7EF8157-1C5C-41DC-81FA-912DC4D4EC27}"/>
    <cellStyle name="Moneda 17" xfId="134" xr:uid="{3F00BBDE-A7F2-46C6-87AA-6B1B50EB6220}"/>
    <cellStyle name="Moneda 18" xfId="138" xr:uid="{9DC2EA89-4B45-4634-AF88-1152FC027887}"/>
    <cellStyle name="Moneda 19" xfId="140" xr:uid="{188ADA1F-AE75-425D-8BF5-7CDAB6998AEC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3" xfId="90" xr:uid="{E824823E-1506-4A60-8B63-F42039A5E648}"/>
    <cellStyle name="Moneda 2 3" xfId="153" xr:uid="{4FBD6AD0-7054-4DFA-9C42-6DADC77FC049}"/>
    <cellStyle name="Moneda 2 4" xfId="77" xr:uid="{3D455191-0493-43D4-A76D-FA951F0AA1FE}"/>
    <cellStyle name="Moneda 20" xfId="142" xr:uid="{7109BCB3-CD0C-4938-8A07-16A690D03BA0}"/>
    <cellStyle name="Moneda 21" xfId="147" xr:uid="{B192CAEA-A327-4458-B82D-BD68ACC12667}"/>
    <cellStyle name="Moneda 22" xfId="151" xr:uid="{D011CFB6-B191-4EC6-B372-F98A199C909B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6" xfId="25" xr:uid="{00000000-0005-0000-0000-000017000000}"/>
    <cellStyle name="Moneda 6 2" xfId="87" xr:uid="{41CE27D9-F9EE-4422-A538-CADF007F0141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3" xfId="122" xr:uid="{46560BEF-3814-492B-ADB0-58976B95B0C9}"/>
    <cellStyle name="Moneda 7 3" xfId="28" xr:uid="{00000000-0005-0000-0000-00001A000000}"/>
    <cellStyle name="Moneda 7 3 2" xfId="124" xr:uid="{B410AA2E-7829-444E-988A-C25451A2970E}"/>
    <cellStyle name="Moneda 7 4" xfId="29" xr:uid="{00000000-0005-0000-0000-00001B000000}"/>
    <cellStyle name="Moneda 7 4 2" xfId="128" xr:uid="{F1B28E95-7979-4819-9F47-F0F4CD951F6C}"/>
    <cellStyle name="Moneda 7 5" xfId="93" xr:uid="{6B4B8223-5C51-4501-9EE5-DF9EEB67B535}"/>
    <cellStyle name="Moneda 8" xfId="30" xr:uid="{00000000-0005-0000-0000-00001C000000}"/>
    <cellStyle name="Moneda 8 2" xfId="96" xr:uid="{27B2AE8F-2EA9-49D6-9A86-9A3FC920FB96}"/>
    <cellStyle name="Moneda 9" xfId="31" xr:uid="{00000000-0005-0000-0000-00001D000000}"/>
    <cellStyle name="Moneda 9 2" xfId="99" xr:uid="{66CF5805-7D32-4661-8683-5E888FCCA661}"/>
    <cellStyle name="Normal" xfId="0" builtinId="0"/>
    <cellStyle name="Normal 10" xfId="32" xr:uid="{00000000-0005-0000-0000-00001F000000}"/>
    <cellStyle name="Normal 10 2" xfId="84" xr:uid="{CAEBBF2C-E1DA-4E4C-B9E0-36D38193A67F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3" xfId="35" xr:uid="{00000000-0005-0000-0000-000022000000}"/>
    <cellStyle name="Normal 11 3 2" xfId="100" xr:uid="{63D33656-A86F-4EC4-AE31-D10FF9A1A454}"/>
    <cellStyle name="Normal 11 4" xfId="36" xr:uid="{00000000-0005-0000-0000-000023000000}"/>
    <cellStyle name="Normal 11 4 2" xfId="105" xr:uid="{762900A0-ADB6-49D0-8526-38BADB8D0BEC}"/>
    <cellStyle name="Normal 11 5" xfId="86" xr:uid="{C8EF21F5-76FC-4038-88E2-77CA77ACD497}"/>
    <cellStyle name="Normal 12" xfId="37" xr:uid="{00000000-0005-0000-0000-000024000000}"/>
    <cellStyle name="Normal 12 2" xfId="88" xr:uid="{76F5C299-D489-405F-9AF4-05B8BFC8C6A1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3" xfId="121" xr:uid="{3C90299E-45BF-48F5-BC95-7F0965DF2670}"/>
    <cellStyle name="Normal 13 4" xfId="41" xr:uid="{00000000-0005-0000-0000-000028000000}"/>
    <cellStyle name="Normal 13 4 2" xfId="123" xr:uid="{5881B3FC-8BAD-4B39-BAE5-671E0442C049}"/>
    <cellStyle name="Normal 13 5" xfId="42" xr:uid="{00000000-0005-0000-0000-000029000000}"/>
    <cellStyle name="Normal 13 5 2" xfId="127" xr:uid="{993B0045-A0B7-432B-8F55-21FFB78AD011}"/>
    <cellStyle name="Normal 13 6" xfId="92" xr:uid="{F96A2C77-A069-4E1F-BBB6-0BE905AFBE75}"/>
    <cellStyle name="Normal 14" xfId="43" xr:uid="{00000000-0005-0000-0000-00002A000000}"/>
    <cellStyle name="Normal 14 2" xfId="95" xr:uid="{4F27B636-0F69-4FA1-9205-5F6C6FF74035}"/>
    <cellStyle name="Normal 15" xfId="44" xr:uid="{00000000-0005-0000-0000-00002B000000}"/>
    <cellStyle name="Normal 15 2" xfId="98" xr:uid="{23E70428-8BB7-4BA9-9563-09A308548F77}"/>
    <cellStyle name="Normal 16" xfId="45" xr:uid="{00000000-0005-0000-0000-00002C000000}"/>
    <cellStyle name="Normal 16 2" xfId="101" xr:uid="{D599F9EC-DA6B-41BE-AFA8-3AE28DC77CC2}"/>
    <cellStyle name="Normal 17" xfId="46" xr:uid="{00000000-0005-0000-0000-00002D000000}"/>
    <cellStyle name="Normal 17 2" xfId="103" xr:uid="{082531AD-7B06-4EF9-8234-08E97B67E174}"/>
    <cellStyle name="Normal 18" xfId="47" xr:uid="{00000000-0005-0000-0000-00002E000000}"/>
    <cellStyle name="Normal 18 2" xfId="106" xr:uid="{A99EAEDD-11AA-4D0D-8ED9-0D80965CD290}"/>
    <cellStyle name="Normal 19" xfId="48" xr:uid="{00000000-0005-0000-0000-00002F000000}"/>
    <cellStyle name="Normal 19 2" xfId="108" xr:uid="{5FD8503B-A0DE-4360-9540-40437A3347F1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3" xfId="83" xr:uid="{49399BC4-E048-4404-BFE7-B04E3BDDF58A}"/>
    <cellStyle name="Normal 2 4" xfId="53" xr:uid="{00000000-0005-0000-0000-000034000000}"/>
    <cellStyle name="Normal 2 5" xfId="80" xr:uid="{6E04B7FD-95D7-4857-A5A2-C5A6905B62EB}"/>
    <cellStyle name="Normal 20" xfId="54" xr:uid="{00000000-0005-0000-0000-000035000000}"/>
    <cellStyle name="Normal 20 2" xfId="110" xr:uid="{115E501D-E5C0-45C9-95D9-03F5C6FD64FE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3" xfId="58" xr:uid="{00000000-0005-0000-0000-000039000000}"/>
    <cellStyle name="Normal 23 2" xfId="114" xr:uid="{8C0ECE1E-3D73-4467-9655-F506737A7418}"/>
    <cellStyle name="Normal 24" xfId="59" xr:uid="{00000000-0005-0000-0000-00003A000000}"/>
    <cellStyle name="Normal 24 2" xfId="116" xr:uid="{4B07FDC3-617E-4198-88CF-63DE090D2198}"/>
    <cellStyle name="Normal 25" xfId="60" xr:uid="{00000000-0005-0000-0000-00003B000000}"/>
    <cellStyle name="Normal 25 2" xfId="117" xr:uid="{13E775D0-1F31-4D49-9164-9CE3F2A9D739}"/>
    <cellStyle name="Normal 26" xfId="61" xr:uid="{00000000-0005-0000-0000-00003C000000}"/>
    <cellStyle name="Normal 26 2" xfId="119" xr:uid="{62FC0E34-4083-4276-8A33-9E7A243EB4CD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9" xfId="137" xr:uid="{304922B8-2B7F-4FF7-B257-9795ECA67A4E}"/>
    <cellStyle name="Normal 3" xfId="62" xr:uid="{00000000-0005-0000-0000-00003D000000}"/>
    <cellStyle name="Normal 30" xfId="139" xr:uid="{5608F127-BA38-4E54-89DC-1C6EFB6FCDAE}"/>
    <cellStyle name="Normal 31" xfId="141" xr:uid="{D41BCB93-8D63-4B9F-A228-968E659901E7}"/>
    <cellStyle name="Normal 32" xfId="146" xr:uid="{5BDEFE21-4E0E-46AB-B0D5-EC005DEFF4D8}"/>
    <cellStyle name="Normal 33" xfId="150" xr:uid="{8A6D1718-18F0-4F73-B246-AD80B1614A67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76199</xdr:rowOff>
    </xdr:from>
    <xdr:to>
      <xdr:col>0</xdr:col>
      <xdr:colOff>1581150</xdr:colOff>
      <xdr:row>3</xdr:row>
      <xdr:rowOff>95249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514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0</xdr:row>
      <xdr:rowOff>0</xdr:rowOff>
    </xdr:from>
    <xdr:to>
      <xdr:col>0</xdr:col>
      <xdr:colOff>1375731</xdr:colOff>
      <xdr:row>3</xdr:row>
      <xdr:rowOff>2598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9" y="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3"/>
  <sheetViews>
    <sheetView tabSelected="1" zoomScaleNormal="100" workbookViewId="0">
      <selection activeCell="B26" sqref="B26"/>
    </sheetView>
  </sheetViews>
  <sheetFormatPr baseColWidth="10" defaultRowHeight="12.75" customHeight="1" x14ac:dyDescent="0.25"/>
  <cols>
    <col min="1" max="1" width="61.7109375" style="1" customWidth="1"/>
    <col min="2" max="2" width="30.7109375" style="39" customWidth="1"/>
    <col min="3" max="16384" width="11.42578125" style="1"/>
  </cols>
  <sheetData>
    <row r="1" spans="1:4" ht="18.75" customHeight="1" x14ac:dyDescent="0.25">
      <c r="A1" s="60" t="s">
        <v>67</v>
      </c>
      <c r="B1" s="60"/>
    </row>
    <row r="2" spans="1:4" ht="18.75" customHeight="1" x14ac:dyDescent="0.25">
      <c r="A2" s="60" t="s">
        <v>68</v>
      </c>
      <c r="B2" s="60"/>
    </row>
    <row r="3" spans="1:4" ht="18.75" customHeight="1" x14ac:dyDescent="0.25">
      <c r="A3" s="60" t="s">
        <v>69</v>
      </c>
      <c r="B3" s="60"/>
    </row>
    <row r="4" spans="1:4" ht="18.75" customHeight="1" x14ac:dyDescent="0.25">
      <c r="A4" s="59" t="s">
        <v>80</v>
      </c>
      <c r="B4" s="59"/>
    </row>
    <row r="5" spans="1:4" ht="18.75" customHeight="1" x14ac:dyDescent="0.25">
      <c r="A5" s="59" t="s">
        <v>70</v>
      </c>
      <c r="B5" s="59"/>
    </row>
    <row r="6" spans="1:4" ht="12.75" customHeight="1" x14ac:dyDescent="0.25">
      <c r="A6" s="61"/>
      <c r="B6" s="61"/>
    </row>
    <row r="7" spans="1:4" ht="12.75" customHeight="1" x14ac:dyDescent="0.25">
      <c r="A7" s="3" t="s">
        <v>0</v>
      </c>
      <c r="B7" s="32" t="s">
        <v>1</v>
      </c>
    </row>
    <row r="8" spans="1:4" ht="12.75" customHeight="1" x14ac:dyDescent="0.25">
      <c r="A8" s="3" t="s">
        <v>2</v>
      </c>
      <c r="B8" s="33"/>
    </row>
    <row r="9" spans="1:4" ht="12.75" customHeight="1" x14ac:dyDescent="0.25">
      <c r="A9" s="8" t="s">
        <v>3</v>
      </c>
      <c r="B9" s="8">
        <v>0.12</v>
      </c>
      <c r="D9" s="56"/>
    </row>
    <row r="10" spans="1:4" ht="12.75" customHeight="1" x14ac:dyDescent="0.25">
      <c r="A10" s="8" t="s">
        <v>4</v>
      </c>
      <c r="B10" s="8">
        <v>238.93</v>
      </c>
      <c r="D10" s="56"/>
    </row>
    <row r="11" spans="1:4" ht="12.75" customHeight="1" x14ac:dyDescent="0.25">
      <c r="A11" s="8" t="s">
        <v>5</v>
      </c>
      <c r="B11" s="8">
        <v>3.4</v>
      </c>
      <c r="D11" s="56"/>
    </row>
    <row r="12" spans="1:4" ht="12.75" customHeight="1" x14ac:dyDescent="0.25">
      <c r="A12" s="8" t="s">
        <v>6</v>
      </c>
      <c r="B12" s="8">
        <v>503</v>
      </c>
      <c r="D12" s="56"/>
    </row>
    <row r="13" spans="1:4" ht="12.75" customHeight="1" x14ac:dyDescent="0.25">
      <c r="A13" s="8" t="s">
        <v>7</v>
      </c>
      <c r="B13" s="8">
        <v>167.13</v>
      </c>
      <c r="D13" s="56"/>
    </row>
    <row r="14" spans="1:4" ht="12.75" customHeight="1" x14ac:dyDescent="0.25">
      <c r="A14" s="8" t="s">
        <v>8</v>
      </c>
      <c r="B14" s="8">
        <v>0.2</v>
      </c>
      <c r="D14" s="56"/>
    </row>
    <row r="15" spans="1:4" ht="12.75" customHeight="1" x14ac:dyDescent="0.25">
      <c r="A15" s="8" t="s">
        <v>9</v>
      </c>
      <c r="B15" s="8">
        <v>9.44</v>
      </c>
      <c r="D15" s="56"/>
    </row>
    <row r="16" spans="1:4" ht="12.75" customHeight="1" x14ac:dyDescent="0.25">
      <c r="A16" s="8" t="s">
        <v>10</v>
      </c>
      <c r="B16" s="8">
        <v>19.440000000000001</v>
      </c>
      <c r="D16" s="56"/>
    </row>
    <row r="17" spans="1:4" ht="12.75" customHeight="1" x14ac:dyDescent="0.25">
      <c r="A17" s="8" t="s">
        <v>11</v>
      </c>
      <c r="B17" s="8">
        <v>0</v>
      </c>
      <c r="D17" s="56"/>
    </row>
    <row r="18" spans="1:4" ht="12.75" customHeight="1" x14ac:dyDescent="0.25">
      <c r="A18" s="8"/>
      <c r="B18" s="34">
        <f>SUM(B9:B17)</f>
        <v>941.6600000000002</v>
      </c>
      <c r="D18" s="56"/>
    </row>
    <row r="19" spans="1:4" ht="12.75" customHeight="1" x14ac:dyDescent="0.25">
      <c r="A19" s="45" t="s">
        <v>12</v>
      </c>
      <c r="B19" s="5"/>
      <c r="D19" s="56"/>
    </row>
    <row r="20" spans="1:4" ht="12.75" customHeight="1" x14ac:dyDescent="0.25">
      <c r="A20" s="8" t="s">
        <v>13</v>
      </c>
      <c r="B20" s="8">
        <v>113.25</v>
      </c>
      <c r="D20" s="56"/>
    </row>
    <row r="21" spans="1:4" ht="12.75" customHeight="1" x14ac:dyDescent="0.25">
      <c r="A21" s="8" t="s">
        <v>14</v>
      </c>
      <c r="B21" s="8">
        <v>108.27</v>
      </c>
      <c r="D21" s="56"/>
    </row>
    <row r="22" spans="1:4" ht="12.75" customHeight="1" x14ac:dyDescent="0.25">
      <c r="A22" s="8" t="s">
        <v>15</v>
      </c>
      <c r="B22" s="8">
        <v>18.760000000000002</v>
      </c>
      <c r="D22" s="56"/>
    </row>
    <row r="23" spans="1:4" ht="12.75" customHeight="1" x14ac:dyDescent="0.25">
      <c r="A23" s="8" t="s">
        <v>16</v>
      </c>
      <c r="B23" s="8">
        <v>1657.63</v>
      </c>
      <c r="D23" s="56"/>
    </row>
    <row r="24" spans="1:4" ht="12.75" customHeight="1" x14ac:dyDescent="0.25">
      <c r="A24" s="8" t="s">
        <v>17</v>
      </c>
      <c r="B24" s="8">
        <v>1.74</v>
      </c>
      <c r="D24" s="56"/>
    </row>
    <row r="25" spans="1:4" ht="12.75" customHeight="1" x14ac:dyDescent="0.25">
      <c r="A25" s="8"/>
      <c r="B25" s="34">
        <f>SUM(B20:B24)</f>
        <v>1899.65</v>
      </c>
      <c r="D25" s="56"/>
    </row>
    <row r="26" spans="1:4" ht="12.75" customHeight="1" x14ac:dyDescent="0.25">
      <c r="A26" s="8"/>
      <c r="B26" s="5"/>
      <c r="D26" s="56"/>
    </row>
    <row r="27" spans="1:4" ht="12.75" customHeight="1" thickBot="1" x14ac:dyDescent="0.3">
      <c r="A27" s="46" t="s">
        <v>18</v>
      </c>
      <c r="B27" s="7">
        <f>+B25+B18</f>
        <v>2841.3100000000004</v>
      </c>
      <c r="D27" s="56"/>
    </row>
    <row r="28" spans="1:4" ht="12.75" customHeight="1" thickTop="1" x14ac:dyDescent="0.25">
      <c r="A28" s="45" t="s">
        <v>19</v>
      </c>
      <c r="B28" s="6"/>
      <c r="D28" s="56"/>
    </row>
    <row r="29" spans="1:4" ht="12.75" customHeight="1" x14ac:dyDescent="0.25">
      <c r="A29" s="45" t="s">
        <v>2</v>
      </c>
      <c r="B29" s="5"/>
      <c r="D29" s="56"/>
    </row>
    <row r="30" spans="1:4" ht="12.75" customHeight="1" x14ac:dyDescent="0.25">
      <c r="A30" s="8" t="s">
        <v>73</v>
      </c>
      <c r="B30" s="8">
        <v>16.14</v>
      </c>
      <c r="D30" s="56"/>
    </row>
    <row r="31" spans="1:4" ht="12.75" customHeight="1" x14ac:dyDescent="0.25">
      <c r="A31" s="8" t="s">
        <v>20</v>
      </c>
      <c r="B31" s="8">
        <v>159.13999999999999</v>
      </c>
      <c r="D31" s="56"/>
    </row>
    <row r="32" spans="1:4" ht="12.75" customHeight="1" x14ac:dyDescent="0.25">
      <c r="A32" s="8" t="s">
        <v>21</v>
      </c>
      <c r="B32" s="8">
        <v>11.69</v>
      </c>
      <c r="D32" s="56"/>
    </row>
    <row r="33" spans="1:4" ht="12.75" customHeight="1" x14ac:dyDescent="0.25">
      <c r="A33" s="8"/>
      <c r="B33" s="34">
        <f>SUM(B30:B32)</f>
        <v>186.96999999999997</v>
      </c>
      <c r="D33" s="56"/>
    </row>
    <row r="34" spans="1:4" ht="12.75" customHeight="1" x14ac:dyDescent="0.25">
      <c r="A34" s="45" t="s">
        <v>22</v>
      </c>
      <c r="B34" s="5"/>
      <c r="D34" s="56"/>
    </row>
    <row r="35" spans="1:4" ht="12.75" customHeight="1" x14ac:dyDescent="0.25">
      <c r="A35" s="8" t="s">
        <v>23</v>
      </c>
      <c r="B35" s="4">
        <v>0.92193999999999998</v>
      </c>
      <c r="D35" s="56"/>
    </row>
    <row r="36" spans="1:4" ht="12.75" customHeight="1" x14ac:dyDescent="0.25">
      <c r="A36" s="8"/>
      <c r="B36" s="5"/>
      <c r="D36" s="56"/>
    </row>
    <row r="37" spans="1:4" ht="12.75" customHeight="1" x14ac:dyDescent="0.25">
      <c r="A37" s="46" t="s">
        <v>24</v>
      </c>
      <c r="B37" s="34">
        <f>+B33+B35</f>
        <v>187.89193999999998</v>
      </c>
      <c r="D37" s="56"/>
    </row>
    <row r="38" spans="1:4" ht="12.75" customHeight="1" x14ac:dyDescent="0.25">
      <c r="A38" s="8"/>
      <c r="B38" s="6"/>
      <c r="D38" s="56"/>
    </row>
    <row r="39" spans="1:4" ht="12.75" customHeight="1" x14ac:dyDescent="0.25">
      <c r="A39" s="45" t="s">
        <v>25</v>
      </c>
      <c r="B39" s="6" t="s">
        <v>1</v>
      </c>
      <c r="D39" s="56"/>
    </row>
    <row r="40" spans="1:4" ht="12.75" customHeight="1" x14ac:dyDescent="0.25">
      <c r="A40" s="45" t="s">
        <v>26</v>
      </c>
      <c r="B40" s="6"/>
      <c r="D40" s="56"/>
    </row>
    <row r="41" spans="1:4" ht="12.75" customHeight="1" x14ac:dyDescent="0.25">
      <c r="A41" s="8" t="s">
        <v>27</v>
      </c>
      <c r="B41" s="4">
        <v>702</v>
      </c>
      <c r="D41" s="56"/>
    </row>
    <row r="42" spans="1:4" ht="12.75" customHeight="1" x14ac:dyDescent="0.25">
      <c r="A42" s="8" t="s">
        <v>28</v>
      </c>
      <c r="B42" s="4">
        <v>1458</v>
      </c>
      <c r="D42" s="56"/>
    </row>
    <row r="43" spans="1:4" ht="12.75" customHeight="1" x14ac:dyDescent="0.25">
      <c r="A43" s="8"/>
      <c r="B43" s="34">
        <f>SUM(B41:B42)</f>
        <v>2160</v>
      </c>
      <c r="D43" s="56"/>
    </row>
    <row r="44" spans="1:4" ht="12.75" customHeight="1" x14ac:dyDescent="0.25">
      <c r="A44" s="45" t="s">
        <v>29</v>
      </c>
      <c r="B44" s="35"/>
      <c r="D44" s="56"/>
    </row>
    <row r="45" spans="1:4" ht="12.75" customHeight="1" x14ac:dyDescent="0.25">
      <c r="A45" s="8" t="s">
        <v>30</v>
      </c>
      <c r="B45" s="36">
        <v>273.94</v>
      </c>
      <c r="D45" s="56"/>
    </row>
    <row r="46" spans="1:4" ht="12.75" customHeight="1" x14ac:dyDescent="0.25">
      <c r="A46" s="8"/>
      <c r="B46" s="34">
        <f>SUM(B45)</f>
        <v>273.94</v>
      </c>
      <c r="D46" s="56"/>
    </row>
    <row r="47" spans="1:4" ht="12.75" customHeight="1" x14ac:dyDescent="0.25">
      <c r="A47" s="8"/>
      <c r="B47" s="5"/>
      <c r="D47" s="56"/>
    </row>
    <row r="48" spans="1:4" ht="12.75" customHeight="1" x14ac:dyDescent="0.25">
      <c r="A48" s="47" t="s">
        <v>31</v>
      </c>
      <c r="B48" s="8">
        <v>-23.99</v>
      </c>
      <c r="D48" s="56"/>
    </row>
    <row r="49" spans="1:4" ht="12.75" customHeight="1" x14ac:dyDescent="0.25">
      <c r="A49" s="8"/>
      <c r="B49" s="5"/>
      <c r="D49" s="56"/>
    </row>
    <row r="50" spans="1:4" ht="12.75" customHeight="1" x14ac:dyDescent="0.25">
      <c r="A50" s="45" t="s">
        <v>32</v>
      </c>
      <c r="B50" s="5"/>
      <c r="D50" s="56"/>
    </row>
    <row r="51" spans="1:4" ht="12.75" customHeight="1" x14ac:dyDescent="0.25">
      <c r="A51" s="8" t="s">
        <v>33</v>
      </c>
      <c r="B51" s="8">
        <v>48.05</v>
      </c>
      <c r="D51" s="56"/>
    </row>
    <row r="52" spans="1:4" ht="12.75" customHeight="1" x14ac:dyDescent="0.25">
      <c r="A52" s="8" t="s">
        <v>34</v>
      </c>
      <c r="B52" s="8">
        <v>195.42</v>
      </c>
      <c r="D52" s="56"/>
    </row>
    <row r="53" spans="1:4" ht="12.75" customHeight="1" x14ac:dyDescent="0.25">
      <c r="A53" s="8"/>
      <c r="B53" s="34">
        <f>SUM(B51:B52)</f>
        <v>243.46999999999997</v>
      </c>
      <c r="D53" s="56"/>
    </row>
    <row r="54" spans="1:4" ht="12.75" customHeight="1" x14ac:dyDescent="0.25">
      <c r="A54" s="8"/>
      <c r="B54" s="6"/>
    </row>
    <row r="55" spans="1:4" ht="12.75" customHeight="1" x14ac:dyDescent="0.25">
      <c r="A55" s="46" t="s">
        <v>35</v>
      </c>
      <c r="B55" s="34">
        <f>+B53+B46+B43+B48</f>
        <v>2653.42</v>
      </c>
    </row>
    <row r="56" spans="1:4" ht="12.75" customHeight="1" x14ac:dyDescent="0.25">
      <c r="A56" s="47"/>
      <c r="B56" s="37"/>
    </row>
    <row r="57" spans="1:4" ht="12.75" customHeight="1" thickBot="1" x14ac:dyDescent="0.3">
      <c r="A57" s="48" t="s">
        <v>36</v>
      </c>
      <c r="B57" s="7">
        <f>+B55+B37</f>
        <v>2841.31194</v>
      </c>
    </row>
    <row r="58" spans="1:4" ht="12.75" customHeight="1" thickTop="1" thickBot="1" x14ac:dyDescent="0.3">
      <c r="B58" s="38"/>
    </row>
    <row r="59" spans="1:4" ht="12.75" customHeight="1" thickTop="1" x14ac:dyDescent="0.25">
      <c r="B59" s="44"/>
    </row>
    <row r="60" spans="1:4" ht="12.75" customHeight="1" x14ac:dyDescent="0.25">
      <c r="A60" s="9"/>
      <c r="B60" s="33"/>
    </row>
    <row r="61" spans="1:4" ht="12.75" customHeight="1" x14ac:dyDescent="0.25">
      <c r="A61" s="58" t="s">
        <v>75</v>
      </c>
      <c r="B61" s="58"/>
    </row>
    <row r="62" spans="1:4" ht="12.75" customHeight="1" x14ac:dyDescent="0.25">
      <c r="A62" s="43" t="s">
        <v>77</v>
      </c>
      <c r="B62" s="43" t="s">
        <v>76</v>
      </c>
    </row>
    <row r="63" spans="1:4" ht="12.75" customHeight="1" x14ac:dyDescent="0.25">
      <c r="A63" s="9"/>
      <c r="B63" s="33"/>
    </row>
    <row r="64" spans="1:4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55"/>
  <sheetViews>
    <sheetView topLeftCell="A37" zoomScale="110" zoomScaleNormal="110" workbookViewId="0">
      <selection activeCell="B6" sqref="B6"/>
    </sheetView>
  </sheetViews>
  <sheetFormatPr baseColWidth="10" defaultRowHeight="15.75" customHeight="1" x14ac:dyDescent="0.25"/>
  <cols>
    <col min="1" max="1" width="62.28515625" style="11" customWidth="1"/>
    <col min="2" max="2" width="30.7109375" style="8" customWidth="1"/>
    <col min="3" max="16384" width="11.42578125" style="11"/>
  </cols>
  <sheetData>
    <row r="1" spans="1:5" ht="15.75" customHeight="1" x14ac:dyDescent="0.25">
      <c r="A1" s="62" t="s">
        <v>67</v>
      </c>
      <c r="B1" s="62"/>
    </row>
    <row r="2" spans="1:5" ht="15.75" customHeight="1" x14ac:dyDescent="0.25">
      <c r="A2" s="62" t="s">
        <v>68</v>
      </c>
      <c r="B2" s="62"/>
    </row>
    <row r="3" spans="1:5" ht="15.75" customHeight="1" x14ac:dyDescent="0.25">
      <c r="A3" s="62" t="s">
        <v>69</v>
      </c>
      <c r="B3" s="62"/>
    </row>
    <row r="4" spans="1:5" ht="15.75" customHeight="1" x14ac:dyDescent="0.25">
      <c r="A4" s="63" t="s">
        <v>81</v>
      </c>
      <c r="B4" s="63"/>
    </row>
    <row r="5" spans="1:5" ht="15.75" customHeight="1" x14ac:dyDescent="0.25">
      <c r="A5" s="63" t="s">
        <v>71</v>
      </c>
      <c r="B5" s="63"/>
    </row>
    <row r="6" spans="1:5" ht="25.5" customHeight="1" x14ac:dyDescent="0.25">
      <c r="A6" s="42"/>
      <c r="B6" s="42"/>
    </row>
    <row r="7" spans="1:5" ht="15.75" customHeight="1" x14ac:dyDescent="0.25">
      <c r="A7" s="14" t="s">
        <v>37</v>
      </c>
      <c r="B7" s="24"/>
    </row>
    <row r="8" spans="1:5" ht="15.75" customHeight="1" x14ac:dyDescent="0.25">
      <c r="A8" s="15" t="s">
        <v>38</v>
      </c>
      <c r="B8" s="12">
        <v>149.49</v>
      </c>
      <c r="D8" s="54"/>
      <c r="E8" s="53"/>
    </row>
    <row r="9" spans="1:5" ht="15.75" customHeight="1" x14ac:dyDescent="0.25">
      <c r="A9" s="15" t="s">
        <v>39</v>
      </c>
      <c r="B9" s="12">
        <v>81.900000000000006</v>
      </c>
      <c r="D9" s="54"/>
      <c r="E9" s="53"/>
    </row>
    <row r="10" spans="1:5" ht="15.75" customHeight="1" x14ac:dyDescent="0.25">
      <c r="A10" s="15" t="s">
        <v>40</v>
      </c>
      <c r="B10" s="12">
        <v>74.98</v>
      </c>
      <c r="D10" s="54"/>
      <c r="E10" s="53"/>
    </row>
    <row r="11" spans="1:5" ht="15.75" customHeight="1" x14ac:dyDescent="0.25">
      <c r="A11" s="15" t="s">
        <v>41</v>
      </c>
      <c r="B11" s="12">
        <v>181.33</v>
      </c>
      <c r="D11" s="54"/>
      <c r="E11" s="53"/>
    </row>
    <row r="12" spans="1:5" ht="15.75" customHeight="1" x14ac:dyDescent="0.25">
      <c r="A12" s="14"/>
      <c r="B12" s="25">
        <f>SUM(B8:B11)</f>
        <v>487.70000000000005</v>
      </c>
      <c r="D12" s="54"/>
      <c r="E12" s="53"/>
    </row>
    <row r="13" spans="1:5" ht="15.75" customHeight="1" x14ac:dyDescent="0.25">
      <c r="A13" s="15"/>
      <c r="B13" s="26"/>
      <c r="D13" s="57"/>
      <c r="E13" s="53"/>
    </row>
    <row r="14" spans="1:5" ht="15.75" customHeight="1" x14ac:dyDescent="0.25">
      <c r="A14" s="16" t="s">
        <v>42</v>
      </c>
      <c r="B14" s="23">
        <v>0</v>
      </c>
      <c r="D14" s="57"/>
      <c r="E14" s="53"/>
    </row>
    <row r="15" spans="1:5" ht="15.75" customHeight="1" x14ac:dyDescent="0.25">
      <c r="A15" s="16" t="s">
        <v>43</v>
      </c>
      <c r="B15" s="23">
        <v>384.26</v>
      </c>
      <c r="D15" s="54"/>
      <c r="E15" s="53"/>
    </row>
    <row r="16" spans="1:5" ht="15.75" customHeight="1" x14ac:dyDescent="0.25">
      <c r="A16" s="16"/>
      <c r="B16" s="27"/>
      <c r="D16" s="57"/>
      <c r="E16" s="53"/>
    </row>
    <row r="17" spans="1:5" ht="15.75" customHeight="1" thickBot="1" x14ac:dyDescent="0.3">
      <c r="A17" s="17" t="s">
        <v>44</v>
      </c>
      <c r="B17" s="28">
        <f>+B12+B14+B15</f>
        <v>871.96</v>
      </c>
      <c r="D17" s="54"/>
      <c r="E17" s="53"/>
    </row>
    <row r="18" spans="1:5" ht="15.75" customHeight="1" x14ac:dyDescent="0.25">
      <c r="A18" s="18"/>
      <c r="B18" s="26"/>
      <c r="D18" s="57"/>
      <c r="E18" s="53"/>
    </row>
    <row r="19" spans="1:5" s="1" customFormat="1" ht="15.75" customHeight="1" x14ac:dyDescent="0.25">
      <c r="A19" s="19" t="s">
        <v>45</v>
      </c>
      <c r="B19" s="29">
        <v>0</v>
      </c>
      <c r="D19" s="56"/>
      <c r="E19" s="52"/>
    </row>
    <row r="20" spans="1:5" ht="15.75" customHeight="1" x14ac:dyDescent="0.25">
      <c r="A20" s="19" t="s">
        <v>46</v>
      </c>
      <c r="B20" s="29">
        <v>0</v>
      </c>
      <c r="D20" s="57"/>
      <c r="E20" s="53"/>
    </row>
    <row r="21" spans="1:5" ht="15.75" customHeight="1" x14ac:dyDescent="0.25">
      <c r="A21" s="14" t="s">
        <v>47</v>
      </c>
      <c r="B21" s="26"/>
      <c r="D21" s="57"/>
      <c r="E21" s="53"/>
    </row>
    <row r="22" spans="1:5" ht="15.75" customHeight="1" x14ac:dyDescent="0.25">
      <c r="A22" s="16" t="s">
        <v>48</v>
      </c>
      <c r="B22" s="12">
        <v>510.92</v>
      </c>
      <c r="D22" s="54"/>
      <c r="E22" s="53"/>
    </row>
    <row r="23" spans="1:5" ht="15.75" customHeight="1" x14ac:dyDescent="0.25">
      <c r="A23" s="16" t="s">
        <v>49</v>
      </c>
      <c r="B23" s="12">
        <v>6.91</v>
      </c>
      <c r="D23" s="54"/>
      <c r="E23" s="53"/>
    </row>
    <row r="24" spans="1:5" ht="15.75" customHeight="1" x14ac:dyDescent="0.25">
      <c r="A24" s="16" t="s">
        <v>50</v>
      </c>
      <c r="B24" s="12">
        <v>114.61</v>
      </c>
      <c r="D24" s="54"/>
      <c r="E24" s="53"/>
    </row>
    <row r="25" spans="1:5" ht="15.75" customHeight="1" x14ac:dyDescent="0.25">
      <c r="A25" s="16" t="s">
        <v>51</v>
      </c>
      <c r="B25" s="12">
        <v>4.54</v>
      </c>
      <c r="D25" s="54"/>
      <c r="E25" s="53"/>
    </row>
    <row r="26" spans="1:5" ht="15.75" customHeight="1" x14ac:dyDescent="0.25">
      <c r="A26" s="16" t="s">
        <v>52</v>
      </c>
      <c r="B26" s="12">
        <v>15.52</v>
      </c>
      <c r="D26" s="54"/>
      <c r="E26" s="53"/>
    </row>
    <row r="27" spans="1:5" ht="15.75" customHeight="1" x14ac:dyDescent="0.25">
      <c r="A27" s="16" t="s">
        <v>53</v>
      </c>
      <c r="B27" s="12">
        <v>44.02</v>
      </c>
      <c r="D27" s="54"/>
      <c r="E27" s="53"/>
    </row>
    <row r="28" spans="1:5" ht="15.75" customHeight="1" x14ac:dyDescent="0.25">
      <c r="A28" s="16"/>
      <c r="B28" s="25">
        <f>SUM(B19:B27)</f>
        <v>696.52</v>
      </c>
      <c r="D28" s="54"/>
      <c r="E28" s="53"/>
    </row>
    <row r="29" spans="1:5" ht="15.75" customHeight="1" x14ac:dyDescent="0.25">
      <c r="A29" s="16"/>
      <c r="B29" s="27"/>
      <c r="D29" s="57"/>
      <c r="E29" s="53"/>
    </row>
    <row r="30" spans="1:5" ht="15.75" customHeight="1" x14ac:dyDescent="0.25">
      <c r="A30" s="16" t="s">
        <v>54</v>
      </c>
      <c r="B30" s="12">
        <v>32.58</v>
      </c>
      <c r="D30" s="54"/>
      <c r="E30" s="53"/>
    </row>
    <row r="31" spans="1:5" ht="15.75" customHeight="1" x14ac:dyDescent="0.25">
      <c r="A31" s="16"/>
      <c r="B31" s="27"/>
      <c r="D31" s="57"/>
      <c r="E31" s="53"/>
    </row>
    <row r="32" spans="1:5" ht="15.75" customHeight="1" thickBot="1" x14ac:dyDescent="0.3">
      <c r="A32" s="17" t="s">
        <v>55</v>
      </c>
      <c r="B32" s="28">
        <f>+B30+B28</f>
        <v>729.1</v>
      </c>
      <c r="D32" s="54"/>
      <c r="E32" s="53"/>
    </row>
    <row r="33" spans="1:5" ht="15.75" customHeight="1" x14ac:dyDescent="0.25">
      <c r="A33" s="15"/>
      <c r="B33" s="26"/>
      <c r="D33" s="57"/>
      <c r="E33" s="53"/>
    </row>
    <row r="34" spans="1:5" ht="15.75" customHeight="1" x14ac:dyDescent="0.25">
      <c r="A34" s="20" t="s">
        <v>56</v>
      </c>
      <c r="B34" s="30">
        <f>+B17-B32</f>
        <v>142.86000000000001</v>
      </c>
      <c r="D34" s="54"/>
      <c r="E34" s="53"/>
    </row>
    <row r="35" spans="1:5" ht="15.75" customHeight="1" x14ac:dyDescent="0.25">
      <c r="A35" s="21"/>
      <c r="B35" s="26"/>
      <c r="D35" s="57"/>
      <c r="E35" s="53"/>
    </row>
    <row r="36" spans="1:5" ht="15.75" customHeight="1" x14ac:dyDescent="0.25">
      <c r="A36" s="13" t="s">
        <v>57</v>
      </c>
      <c r="B36" s="26"/>
      <c r="D36" s="57"/>
      <c r="E36" s="53"/>
    </row>
    <row r="37" spans="1:5" ht="15.75" customHeight="1" x14ac:dyDescent="0.25">
      <c r="A37" s="16" t="s">
        <v>58</v>
      </c>
      <c r="B37" s="12">
        <v>56.38</v>
      </c>
      <c r="D37" s="54"/>
      <c r="E37" s="53"/>
    </row>
    <row r="38" spans="1:5" ht="15.75" customHeight="1" x14ac:dyDescent="0.25">
      <c r="A38" s="41" t="s">
        <v>74</v>
      </c>
      <c r="B38" s="12">
        <v>0.18</v>
      </c>
      <c r="D38" s="54"/>
      <c r="E38" s="53"/>
    </row>
    <row r="39" spans="1:5" ht="15.75" customHeight="1" x14ac:dyDescent="0.25">
      <c r="A39" s="41"/>
      <c r="B39" s="26"/>
      <c r="D39" s="57"/>
      <c r="E39" s="53"/>
    </row>
    <row r="40" spans="1:5" s="1" customFormat="1" ht="15.75" customHeight="1" x14ac:dyDescent="0.25">
      <c r="A40" s="22" t="s">
        <v>43</v>
      </c>
      <c r="B40" s="29"/>
      <c r="D40" s="56"/>
      <c r="E40" s="52"/>
    </row>
    <row r="41" spans="1:5" s="1" customFormat="1" ht="15.75" customHeight="1" x14ac:dyDescent="0.25">
      <c r="A41" s="19" t="s">
        <v>59</v>
      </c>
      <c r="B41" s="12">
        <v>0.44</v>
      </c>
      <c r="D41" s="55"/>
      <c r="E41" s="53"/>
    </row>
    <row r="42" spans="1:5" ht="15.75" customHeight="1" x14ac:dyDescent="0.25">
      <c r="A42" s="14" t="s">
        <v>60</v>
      </c>
      <c r="B42" s="25">
        <f>+B37+B38+B41</f>
        <v>57</v>
      </c>
      <c r="D42" s="54"/>
      <c r="E42" s="53"/>
    </row>
    <row r="43" spans="1:5" ht="15.75" customHeight="1" x14ac:dyDescent="0.25">
      <c r="A43" s="21"/>
      <c r="B43" s="26"/>
      <c r="D43" s="57"/>
      <c r="E43" s="53"/>
    </row>
    <row r="44" spans="1:5" ht="15.75" customHeight="1" x14ac:dyDescent="0.25">
      <c r="A44" s="13" t="s">
        <v>61</v>
      </c>
      <c r="B44" s="26"/>
      <c r="D44" s="57"/>
      <c r="E44" s="53"/>
    </row>
    <row r="45" spans="1:5" ht="15.75" customHeight="1" x14ac:dyDescent="0.25">
      <c r="A45" s="16" t="s">
        <v>62</v>
      </c>
      <c r="B45" s="12">
        <v>0.18</v>
      </c>
      <c r="D45" s="54"/>
      <c r="E45" s="53"/>
    </row>
    <row r="46" spans="1:5" ht="15.75" customHeight="1" x14ac:dyDescent="0.25">
      <c r="A46" s="16" t="str">
        <f>+'[1]E.R. ACUMULADO'!B51</f>
        <v>GASTOS DE IMPUETOS IOF</v>
      </c>
      <c r="B46" s="12">
        <v>0.09</v>
      </c>
      <c r="D46" s="54"/>
      <c r="E46" s="53"/>
    </row>
    <row r="47" spans="1:5" ht="15.75" customHeight="1" x14ac:dyDescent="0.25">
      <c r="A47" s="16" t="s">
        <v>63</v>
      </c>
      <c r="B47" s="12">
        <v>2.1800000000000002</v>
      </c>
      <c r="D47" s="54"/>
      <c r="E47" s="53"/>
    </row>
    <row r="48" spans="1:5" ht="15.75" customHeight="1" x14ac:dyDescent="0.25">
      <c r="A48" s="16" t="s">
        <v>64</v>
      </c>
      <c r="B48" s="12">
        <v>1.99</v>
      </c>
      <c r="D48" s="54"/>
      <c r="E48" s="53"/>
    </row>
    <row r="49" spans="1:5" ht="15.75" customHeight="1" x14ac:dyDescent="0.25">
      <c r="A49" s="16" t="s">
        <v>65</v>
      </c>
      <c r="B49" s="12">
        <v>0</v>
      </c>
      <c r="D49" s="57"/>
      <c r="E49" s="53"/>
    </row>
    <row r="50" spans="1:5" ht="15.75" customHeight="1" x14ac:dyDescent="0.25">
      <c r="A50" s="21" t="s">
        <v>66</v>
      </c>
      <c r="B50" s="25">
        <f>SUM(B45:B49)</f>
        <v>4.4400000000000004</v>
      </c>
      <c r="D50" s="54"/>
      <c r="E50" s="53"/>
    </row>
    <row r="51" spans="1:5" ht="15.75" customHeight="1" x14ac:dyDescent="0.25">
      <c r="A51" s="15"/>
      <c r="B51" s="31"/>
      <c r="D51" s="57"/>
      <c r="E51" s="53"/>
    </row>
    <row r="52" spans="1:5" ht="15.75" customHeight="1" thickBot="1" x14ac:dyDescent="0.3">
      <c r="A52" s="50" t="s">
        <v>72</v>
      </c>
      <c r="B52" s="51">
        <f>B34+B42-B50</f>
        <v>195.42000000000002</v>
      </c>
      <c r="D52" s="54"/>
      <c r="E52" s="53"/>
    </row>
    <row r="53" spans="1:5" ht="15.75" customHeight="1" thickTop="1" x14ac:dyDescent="0.25"/>
    <row r="54" spans="1:5" ht="15.75" customHeight="1" x14ac:dyDescent="0.25">
      <c r="A54" s="58" t="s">
        <v>78</v>
      </c>
      <c r="B54" s="58"/>
    </row>
    <row r="55" spans="1:5" ht="15.75" customHeight="1" x14ac:dyDescent="0.25">
      <c r="A55" s="43" t="s">
        <v>77</v>
      </c>
      <c r="B55" s="43" t="s">
        <v>79</v>
      </c>
      <c r="C55" s="49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2020-03-31T15:05:37Z</cp:lastPrinted>
  <dcterms:created xsi:type="dcterms:W3CDTF">2017-04-20T21:35:40Z</dcterms:created>
  <dcterms:modified xsi:type="dcterms:W3CDTF">2020-08-28T21:23:46Z</dcterms:modified>
</cp:coreProperties>
</file>