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cfarchg02p.slv.bns\planificacion\GERENCIA SR. CONTROL FINANCIERO\2. GERENCIA REPORTERIA\1. REGULATORIOS\NOTA Y CONSOLIDACION E.F\2020\02. JUNIO\CUSCATLAN SV INVERSIONES\Agencia de publicidad\"/>
    </mc:Choice>
  </mc:AlternateContent>
  <bookViews>
    <workbookView xWindow="0" yWindow="0" windowWidth="19200" windowHeight="7050" tabRatio="892" activeTab="3"/>
  </bookViews>
  <sheets>
    <sheet name="Balance General" sheetId="1" r:id="rId1"/>
    <sheet name="Estado de Resultados" sheetId="2" r:id="rId2"/>
    <sheet name="Estado de Patrimonio" sheetId="3" r:id="rId3"/>
    <sheet name="Estado de Flujo segun" sheetId="14" r:id="rId4"/>
    <sheet name="Operaciones bursatiles" sheetId="21" state="hidden" r:id="rId5"/>
  </sheets>
  <externalReferences>
    <externalReference r:id="rId6"/>
  </externalReferences>
  <definedNames>
    <definedName name="_xlnm.Print_Area" localSheetId="0">'Balance General'!$A$1:$F$57</definedName>
    <definedName name="_xlnm.Print_Area" localSheetId="3">'Estado de Flujo segun'!$A$1:$F$54</definedName>
    <definedName name="_xlnm.Print_Area" localSheetId="2">'Estado de Patrimonio'!$A$1:$I$48</definedName>
    <definedName name="_xlnm.Print_Area" localSheetId="1">'Estado de Resultados'!$A$1:$F$57</definedName>
    <definedName name="_xlnm.Print_Area" localSheetId="4">'Operaciones bursatiles'!$A$1:$E$46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9" i="2" l="1"/>
  <c r="D35" i="14" l="1"/>
  <c r="D34" i="14"/>
  <c r="D33" i="14"/>
  <c r="D23" i="14"/>
  <c r="D22" i="14"/>
  <c r="D20" i="14"/>
  <c r="D16" i="14"/>
  <c r="D30" i="2"/>
  <c r="D27" i="2"/>
  <c r="D21" i="2"/>
  <c r="D38" i="1"/>
  <c r="D35" i="1"/>
  <c r="D34" i="1" s="1"/>
  <c r="D32" i="1"/>
  <c r="D31" i="1" s="1"/>
  <c r="D27" i="1"/>
  <c r="D26" i="1"/>
  <c r="D21" i="1"/>
  <c r="D20" i="1" s="1"/>
  <c r="D18" i="1"/>
  <c r="D17" i="1"/>
  <c r="D16" i="1"/>
  <c r="A3" i="3"/>
  <c r="A1" i="3"/>
  <c r="D15" i="1" l="1"/>
  <c r="D22" i="1" s="1"/>
  <c r="F15" i="1"/>
  <c r="F36" i="14" l="1"/>
  <c r="F38" i="14" s="1"/>
  <c r="F25" i="14"/>
  <c r="F27" i="14" s="1"/>
  <c r="G23" i="3"/>
  <c r="E23" i="3"/>
  <c r="C23" i="3"/>
  <c r="I22" i="3"/>
  <c r="I21" i="3"/>
  <c r="F18" i="2"/>
  <c r="F22" i="2" s="1"/>
  <c r="F28" i="2" s="1"/>
  <c r="F32" i="2" s="1"/>
  <c r="F37" i="1"/>
  <c r="F30" i="1" s="1"/>
  <c r="F28" i="1"/>
  <c r="F25" i="1"/>
  <c r="F22" i="1"/>
  <c r="I23" i="3" l="1"/>
  <c r="F33" i="2"/>
  <c r="F37" i="2"/>
  <c r="F40" i="2" s="1"/>
  <c r="F40" i="1"/>
  <c r="D28" i="1"/>
  <c r="I17" i="3" l="1"/>
  <c r="D25" i="14" l="1"/>
  <c r="D25" i="1" l="1"/>
  <c r="D36" i="14"/>
  <c r="D27" i="14"/>
  <c r="E19" i="3"/>
  <c r="C19" i="3"/>
  <c r="D18" i="2"/>
  <c r="D22" i="2" s="1"/>
  <c r="D28" i="2" s="1"/>
  <c r="D37" i="1"/>
  <c r="D30" i="1" s="1"/>
  <c r="D32" i="2" l="1"/>
  <c r="D33" i="2" s="1"/>
  <c r="D38" i="14"/>
  <c r="D40" i="1"/>
  <c r="D37" i="2" l="1"/>
  <c r="D40" i="2" s="1"/>
  <c r="I18" i="3"/>
  <c r="I19" i="3" s="1"/>
  <c r="G19" i="3"/>
</calcChain>
</file>

<file path=xl/sharedStrings.xml><?xml version="1.0" encoding="utf-8"?>
<sst xmlns="http://schemas.openxmlformats.org/spreadsheetml/2006/main" count="181" uniqueCount="117">
  <si>
    <t xml:space="preserve">    Impuestos</t>
  </si>
  <si>
    <t xml:space="preserve">    Cuentas por pagar</t>
  </si>
  <si>
    <t xml:space="preserve">    Capital social </t>
  </si>
  <si>
    <t xml:space="preserve">    Reserva legal</t>
  </si>
  <si>
    <t xml:space="preserve">    Resultados del período</t>
  </si>
  <si>
    <t xml:space="preserve">   Ingresos diversos</t>
  </si>
  <si>
    <t xml:space="preserve">   Gastos de operación de servicios bursátiles</t>
  </si>
  <si>
    <t>Más:</t>
  </si>
  <si>
    <t>Utilidades retenidas al inicio del período</t>
  </si>
  <si>
    <t xml:space="preserve">     Número de acciones comunes en circulación</t>
  </si>
  <si>
    <t xml:space="preserve">     Valor nominal por acción</t>
  </si>
  <si>
    <t xml:space="preserve"> </t>
  </si>
  <si>
    <t xml:space="preserve">   Ingresos por operaciones de inversión propia</t>
  </si>
  <si>
    <t xml:space="preserve">   Otros ingresos relativos a la operación</t>
  </si>
  <si>
    <t>Menos:</t>
  </si>
  <si>
    <t xml:space="preserve">   Pagos por costos de servicios</t>
  </si>
  <si>
    <t xml:space="preserve">   Pagos a proveedores</t>
  </si>
  <si>
    <t xml:space="preserve">   Pagos de impuestos y contribuciones</t>
  </si>
  <si>
    <t xml:space="preserve">   Otros pagos relativos a la operación</t>
  </si>
  <si>
    <t>Efectivo y equivalentes de efectivo al inicio del período</t>
  </si>
  <si>
    <t>Efectivo y equivalentes de efectivo al final del período</t>
  </si>
  <si>
    <t>Total</t>
  </si>
  <si>
    <t>(San Salvador, República de El Salvador)</t>
  </si>
  <si>
    <t>Nota</t>
  </si>
  <si>
    <t>Activo</t>
  </si>
  <si>
    <t>Total activo</t>
  </si>
  <si>
    <t>Pasivo</t>
  </si>
  <si>
    <t>Patrimonio</t>
  </si>
  <si>
    <t>Total pasivo más patrimonio</t>
  </si>
  <si>
    <t>Cuentas contingentes de compromiso y control acreedoras:</t>
  </si>
  <si>
    <t xml:space="preserve">    Responsabilidad por garantías otorgadas </t>
  </si>
  <si>
    <t xml:space="preserve">    Derecho de explotación de puesto de bolsa </t>
  </si>
  <si>
    <t xml:space="preserve">    Garantías otorgadas </t>
  </si>
  <si>
    <t>Reservas </t>
  </si>
  <si>
    <t xml:space="preserve">       operaciones bursátiles</t>
  </si>
  <si>
    <t xml:space="preserve">   Gastos generales de administración y de personal de</t>
  </si>
  <si>
    <t>(Compañía Salvadoreña Subsidiaria de Scotiabank El Salvador, S.A.)</t>
  </si>
  <si>
    <t xml:space="preserve">Total pasivo </t>
  </si>
  <si>
    <t>Resultado del ejercicio</t>
  </si>
  <si>
    <t>Capital:</t>
  </si>
  <si>
    <t>Reservas de capital:</t>
  </si>
  <si>
    <t>Resultados:</t>
  </si>
  <si>
    <t>Cuentas contingentes de compromiso y control deudoras:</t>
  </si>
  <si>
    <t xml:space="preserve">    Obligaciones por operaciones bursátiles</t>
  </si>
  <si>
    <t>Resultados de operación</t>
  </si>
  <si>
    <t xml:space="preserve">  Ingresos financieros:</t>
  </si>
  <si>
    <t>Ingresos de operación</t>
  </si>
  <si>
    <t>Gastos de operación</t>
  </si>
  <si>
    <t xml:space="preserve">    Resultados acumulados de ejercicios anteriores</t>
  </si>
  <si>
    <t xml:space="preserve">    Bancos y otras instituciones financieras</t>
  </si>
  <si>
    <t>Corriente:</t>
  </si>
  <si>
    <t>Ingresos y gastos extraordinarios</t>
  </si>
  <si>
    <t>Resultados del período</t>
  </si>
  <si>
    <t xml:space="preserve">     Ingresos extraordinarios</t>
  </si>
  <si>
    <t>accionario</t>
  </si>
  <si>
    <t xml:space="preserve">     Ingresos por inversiones financieras </t>
  </si>
  <si>
    <t>(Corredores de Bolsa)</t>
  </si>
  <si>
    <t xml:space="preserve">SCOTIA INVERSIONES, S.A. DE C.V.   </t>
  </si>
  <si>
    <t xml:space="preserve">   Pagos de remuneraciones y beneficios sociales</t>
  </si>
  <si>
    <t>Estados de Resultados Intermedios (no auditados)</t>
  </si>
  <si>
    <t>Cargos y abonos por cambios netos en el activo y pasivo:</t>
  </si>
  <si>
    <t>Total de utilidades retenidas al final del período</t>
  </si>
  <si>
    <t>Balance General Intermedio</t>
  </si>
  <si>
    <t>Estados de Cambios en el Patrimonio Intermedios (no auditados)</t>
  </si>
  <si>
    <t>Estados de Flujos de Efectivo Intermedios (no auditados)</t>
  </si>
  <si>
    <t>Activo no corriente:</t>
  </si>
  <si>
    <t>Cuentas contingentes de compromisos y de control propias</t>
  </si>
  <si>
    <t>Flujos de efectivo por actividades de operación:</t>
  </si>
  <si>
    <t>Resultados</t>
  </si>
  <si>
    <t>acumulados</t>
  </si>
  <si>
    <t>Resultados antes de intereses e impuesto</t>
  </si>
  <si>
    <t xml:space="preserve">     Gastos extraordinarios</t>
  </si>
  <si>
    <t xml:space="preserve">    Gastos pagados por anticipado</t>
  </si>
  <si>
    <r>
      <t xml:space="preserve">     Pérdida </t>
    </r>
    <r>
      <rPr>
        <sz val="10"/>
        <rFont val="Univers for KPMG"/>
        <family val="2"/>
      </rPr>
      <t xml:space="preserve"> del período antes de impuesto</t>
    </r>
  </si>
  <si>
    <r>
      <t xml:space="preserve">     Pérdida </t>
    </r>
    <r>
      <rPr>
        <sz val="10"/>
        <rFont val="Univers for KPMG"/>
        <family val="2"/>
      </rPr>
      <t xml:space="preserve"> del período antes de partidas extraordinarias</t>
    </r>
  </si>
  <si>
    <r>
      <t xml:space="preserve">     Pérdida</t>
    </r>
    <r>
      <rPr>
        <sz val="10"/>
        <rFont val="Univers for KPMG"/>
        <family val="2"/>
      </rPr>
      <t xml:space="preserve"> neta</t>
    </r>
  </si>
  <si>
    <r>
      <t xml:space="preserve">   </t>
    </r>
    <r>
      <rPr>
        <sz val="10"/>
        <rFont val="Univers for KPMG"/>
        <family val="2"/>
      </rPr>
      <t>Pérdida</t>
    </r>
    <r>
      <rPr>
        <sz val="10"/>
        <rFont val="Univers for KPMG"/>
        <family val="2"/>
      </rPr>
      <t xml:space="preserve"> neta del período </t>
    </r>
  </si>
  <si>
    <t>Determinación de las pérdidas por acción:</t>
  </si>
  <si>
    <t>Aumento en impuestos</t>
  </si>
  <si>
    <t xml:space="preserve">Aumento en gastos pagados por anticipado </t>
  </si>
  <si>
    <t>Disminución en cuentas y documentos por pagar relacionadas</t>
  </si>
  <si>
    <t>Disminución en otras provisiones</t>
  </si>
  <si>
    <t>(Cifras en Miles de Dólares de los Estados Unidos de América)</t>
  </si>
  <si>
    <t>(Cifras en Miles de Dólares de los Estados Unidos de América, excepto datos por acción)</t>
  </si>
  <si>
    <t xml:space="preserve">    Gastos financieros</t>
  </si>
  <si>
    <t xml:space="preserve">    Otros ingresos financieros</t>
  </si>
  <si>
    <t>Disminución neta en el efectivo proveniente de las actividades de operación</t>
  </si>
  <si>
    <t>Gastos financieros:</t>
  </si>
  <si>
    <t>Cuentas de control deudoras</t>
  </si>
  <si>
    <t>Cuentas de control acreedoras</t>
  </si>
  <si>
    <t>Resultados después de intereses y antes de impuesto</t>
  </si>
  <si>
    <t>Resultados después de impuesto</t>
  </si>
  <si>
    <t>Conciliación del resultado neto con el efectivo usado en</t>
  </si>
  <si>
    <t>Disminución neta en el efectivo proveniente de actividades de operación</t>
  </si>
  <si>
    <t>Las notas que aparecen en las páginas 8 a 17 son parte integral de los estados financieros intermedios.</t>
  </si>
  <si>
    <t>Estado de Operaciones Bursátiles Intermedio</t>
  </si>
  <si>
    <t>Cuentas deudoras por efectivo y derechos por servicios</t>
  </si>
  <si>
    <t xml:space="preserve">    de operaciones bursátiles:</t>
  </si>
  <si>
    <t xml:space="preserve">       Bancos y financieras</t>
  </si>
  <si>
    <t>Total de cuentas deudoras por servicios bursátiles</t>
  </si>
  <si>
    <t>Obligaciones por fondos recibidos de clientes por</t>
  </si>
  <si>
    <t xml:space="preserve">   operaciones bursátiles:</t>
  </si>
  <si>
    <t xml:space="preserve">       Obligaciones por fondos recibidos de clientes</t>
  </si>
  <si>
    <t>Total de cuentas acreedoras por servicios bursátiles</t>
  </si>
  <si>
    <t>Capital</t>
  </si>
  <si>
    <t xml:space="preserve">   actividades de operación:</t>
  </si>
  <si>
    <t>Saldos al 31 de diciembre de 2018</t>
  </si>
  <si>
    <t>Saldos al 30 de junio de 2019</t>
  </si>
  <si>
    <t>Al  30 de junio de 2019 (no auditado) y 31 de diciembre de 2018 (auditado)</t>
  </si>
  <si>
    <t>4,5,10</t>
  </si>
  <si>
    <t>Al 30 de junio de 2020 (no auditado) y 31 de diciembre de 2019 (auditado)</t>
  </si>
  <si>
    <t>Por los períodos del 1 de enero al 30 de junio de 2020 y 2019</t>
  </si>
  <si>
    <t>Saldos al 30 de junio de 2020</t>
  </si>
  <si>
    <t>Saldos al 31 de diciembre de 2019</t>
  </si>
  <si>
    <t xml:space="preserve">CUSCATLÁN SV INVERSIONES, S.A. DE C.V. </t>
  </si>
  <si>
    <t>(Compañía Salvadoreña Subsidiaria de Banco Cuscatlán SV, S.A.)</t>
  </si>
  <si>
    <t>Aumento (disminución) en 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</si>
</sst>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Geneva"/>
      <family val="2"/>
    </font>
    <font>
      <sz val="10"/>
      <name val="Arial"/>
      <family val="2"/>
    </font>
    <font>
      <b/>
      <sz val="10"/>
      <name val="Univers for KPMG"/>
      <family val="2"/>
    </font>
    <font>
      <sz val="10"/>
      <name val="Univers for KPMG"/>
      <family val="2"/>
    </font>
    <font>
      <b/>
      <u/>
      <sz val="10"/>
      <name val="Univers for KPMG"/>
      <family val="2"/>
    </font>
    <font>
      <u/>
      <sz val="10"/>
      <name val="Univers for KPMG"/>
      <family val="2"/>
    </font>
    <font>
      <i/>
      <sz val="10"/>
      <color theme="1"/>
      <name val="Univers for KPMG"/>
      <family val="2"/>
    </font>
    <font>
      <sz val="10"/>
      <color theme="1"/>
      <name val="Univers for KPMG"/>
      <family val="2"/>
    </font>
    <font>
      <i/>
      <sz val="10"/>
      <name val="Univers for KPMG"/>
      <family val="2"/>
    </font>
    <font>
      <b/>
      <u val="singleAccounting"/>
      <sz val="10"/>
      <name val="Univers for KPMG"/>
      <family val="2"/>
    </font>
    <font>
      <b/>
      <u/>
      <sz val="10"/>
      <color indexed="10"/>
      <name val="Univers for KPMG"/>
      <family val="2"/>
    </font>
    <font>
      <b/>
      <strike/>
      <sz val="10"/>
      <color indexed="10"/>
      <name val="Univers for KPMG"/>
      <family val="2"/>
    </font>
    <font>
      <sz val="10"/>
      <color indexed="8"/>
      <name val="Univers for KPMG"/>
      <family val="2"/>
    </font>
    <font>
      <b/>
      <sz val="10"/>
      <color indexed="8"/>
      <name val="Univers for KPMG"/>
      <family val="2"/>
    </font>
    <font>
      <u/>
      <sz val="10"/>
      <color indexed="8"/>
      <name val="Univers for KPMG"/>
      <family val="2"/>
    </font>
    <font>
      <b/>
      <u/>
      <sz val="10"/>
      <color indexed="8"/>
      <name val="Univers for KPMG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06">
    <xf numFmtId="0" fontId="0" fillId="0" borderId="0" xfId="0"/>
    <xf numFmtId="0" fontId="6" fillId="0" borderId="0" xfId="0" applyFont="1"/>
    <xf numFmtId="0" fontId="6" fillId="0" borderId="0" xfId="0" applyFont="1" applyBorder="1"/>
    <xf numFmtId="0" fontId="5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6" fillId="0" borderId="0" xfId="0" applyFont="1" applyAlignment="1">
      <alignment horizontal="right" vertical="top" wrapText="1"/>
    </xf>
    <xf numFmtId="39" fontId="6" fillId="0" borderId="0" xfId="1" applyNumberFormat="1" applyFont="1" applyFill="1" applyBorder="1" applyAlignment="1">
      <alignment horizontal="right" vertical="top" wrapText="1"/>
    </xf>
    <xf numFmtId="0" fontId="6" fillId="0" borderId="0" xfId="0" applyFont="1" applyFill="1" applyAlignment="1">
      <alignment horizontal="center" vertical="top" wrapText="1"/>
    </xf>
    <xf numFmtId="39" fontId="6" fillId="0" borderId="0" xfId="0" applyNumberFormat="1" applyFont="1" applyFill="1" applyBorder="1" applyAlignment="1">
      <alignment horizontal="right" vertical="top" wrapText="1"/>
    </xf>
    <xf numFmtId="39" fontId="5" fillId="0" borderId="0" xfId="1" applyNumberFormat="1" applyFont="1" applyFill="1" applyBorder="1" applyAlignment="1">
      <alignment horizontal="right" vertical="top" wrapText="1"/>
    </xf>
    <xf numFmtId="39" fontId="6" fillId="0" borderId="0" xfId="0" applyNumberFormat="1" applyFont="1" applyFill="1"/>
    <xf numFmtId="39" fontId="6" fillId="0" borderId="0" xfId="0" applyNumberFormat="1" applyFont="1" applyFill="1" applyBorder="1"/>
    <xf numFmtId="39" fontId="6" fillId="0" borderId="0" xfId="1" applyNumberFormat="1" applyFont="1" applyFill="1" applyBorder="1" applyAlignment="1">
      <alignment horizontal="right" wrapText="1"/>
    </xf>
    <xf numFmtId="39" fontId="6" fillId="0" borderId="0" xfId="1" applyNumberFormat="1" applyFont="1" applyFill="1" applyBorder="1"/>
    <xf numFmtId="0" fontId="6" fillId="0" borderId="0" xfId="0" applyFont="1" applyAlignment="1">
      <alignment horizontal="center"/>
    </xf>
    <xf numFmtId="43" fontId="6" fillId="0" borderId="0" xfId="1" applyNumberFormat="1" applyFont="1" applyFill="1" applyBorder="1" applyAlignment="1">
      <alignment horizontal="right" vertical="top" wrapText="1"/>
    </xf>
    <xf numFmtId="43" fontId="10" fillId="0" borderId="0" xfId="1" applyFont="1" applyFill="1" applyBorder="1"/>
    <xf numFmtId="0" fontId="10" fillId="0" borderId="0" xfId="0" applyFont="1"/>
    <xf numFmtId="43" fontId="6" fillId="0" borderId="0" xfId="1" applyFont="1" applyFill="1" applyBorder="1"/>
    <xf numFmtId="0" fontId="7" fillId="0" borderId="0" xfId="0" applyFont="1" applyAlignment="1">
      <alignment horizontal="center" vertical="top" wrapText="1"/>
    </xf>
    <xf numFmtId="0" fontId="6" fillId="0" borderId="1" xfId="4" applyFont="1" applyFill="1" applyBorder="1"/>
    <xf numFmtId="0" fontId="6" fillId="0" borderId="1" xfId="4" applyFont="1" applyFill="1" applyBorder="1" applyAlignment="1">
      <alignment horizontal="center"/>
    </xf>
    <xf numFmtId="43" fontId="6" fillId="0" borderId="1" xfId="1" applyFont="1" applyFill="1" applyBorder="1"/>
    <xf numFmtId="0" fontId="6" fillId="0" borderId="0" xfId="4" applyFont="1" applyFill="1" applyBorder="1"/>
    <xf numFmtId="43" fontId="12" fillId="0" borderId="0" xfId="1" applyFont="1" applyFill="1" applyBorder="1" applyAlignment="1">
      <alignment horizontal="center"/>
    </xf>
    <xf numFmtId="0" fontId="6" fillId="0" borderId="0" xfId="4" applyFont="1" applyFill="1" applyBorder="1" applyAlignment="1">
      <alignment horizontal="center"/>
    </xf>
    <xf numFmtId="43" fontId="6" fillId="0" borderId="0" xfId="1" applyFont="1" applyFill="1"/>
    <xf numFmtId="43" fontId="5" fillId="0" borderId="0" xfId="1" applyFont="1" applyFill="1"/>
    <xf numFmtId="0" fontId="5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vertical="top" wrapText="1"/>
    </xf>
    <xf numFmtId="43" fontId="6" fillId="0" borderId="0" xfId="1" applyNumberFormat="1" applyFont="1" applyFill="1" applyBorder="1"/>
    <xf numFmtId="43" fontId="6" fillId="0" borderId="0" xfId="0" applyNumberFormat="1" applyFont="1" applyFill="1"/>
    <xf numFmtId="2" fontId="11" fillId="0" borderId="0" xfId="0" applyNumberFormat="1" applyFont="1" applyFill="1" applyAlignment="1">
      <alignment horizontal="center"/>
    </xf>
    <xf numFmtId="2" fontId="11" fillId="0" borderId="0" xfId="0" applyNumberFormat="1" applyFont="1" applyAlignment="1"/>
    <xf numFmtId="2" fontId="9" fillId="0" borderId="0" xfId="0" applyNumberFormat="1" applyFont="1" applyAlignment="1"/>
    <xf numFmtId="0" fontId="5" fillId="0" borderId="0" xfId="0" applyFont="1" applyBorder="1"/>
    <xf numFmtId="43" fontId="5" fillId="0" borderId="0" xfId="0" applyNumberFormat="1" applyFont="1" applyBorder="1"/>
    <xf numFmtId="2" fontId="6" fillId="0" borderId="0" xfId="0" applyNumberFormat="1" applyFont="1" applyAlignment="1">
      <alignment horizontal="left"/>
    </xf>
    <xf numFmtId="0" fontId="5" fillId="0" borderId="0" xfId="0" applyFont="1" applyFill="1"/>
    <xf numFmtId="0" fontId="5" fillId="0" borderId="0" xfId="0" applyFont="1" applyFill="1" applyAlignment="1"/>
    <xf numFmtId="0" fontId="6" fillId="0" borderId="0" xfId="3" applyFont="1" applyFill="1"/>
    <xf numFmtId="0" fontId="6" fillId="0" borderId="0" xfId="0" applyFont="1" applyFill="1" applyAlignment="1"/>
    <xf numFmtId="0" fontId="6" fillId="0" borderId="2" xfId="3" applyFont="1" applyFill="1" applyBorder="1"/>
    <xf numFmtId="0" fontId="7" fillId="0" borderId="0" xfId="4" applyFont="1" applyFill="1" applyBorder="1" applyAlignment="1">
      <alignment horizontal="center"/>
    </xf>
    <xf numFmtId="0" fontId="7" fillId="0" borderId="0" xfId="4" quotePrefix="1" applyFont="1" applyFill="1" applyBorder="1" applyAlignment="1">
      <alignment horizontal="center"/>
    </xf>
    <xf numFmtId="0" fontId="7" fillId="0" borderId="0" xfId="3" applyFont="1" applyFill="1" applyAlignment="1">
      <alignment horizontal="center" vertical="top" wrapText="1"/>
    </xf>
    <xf numFmtId="0" fontId="6" fillId="0" borderId="0" xfId="3" applyFont="1" applyFill="1" applyAlignment="1">
      <alignment vertical="top" wrapText="1"/>
    </xf>
    <xf numFmtId="39" fontId="6" fillId="0" borderId="0" xfId="3" applyNumberFormat="1" applyFont="1" applyFill="1"/>
    <xf numFmtId="0" fontId="6" fillId="0" borderId="0" xfId="3" applyFont="1" applyFill="1" applyAlignment="1">
      <alignment horizontal="center"/>
    </xf>
    <xf numFmtId="37" fontId="6" fillId="0" borderId="0" xfId="3" applyNumberFormat="1" applyFont="1" applyFill="1"/>
    <xf numFmtId="2" fontId="11" fillId="0" borderId="0" xfId="3" applyNumberFormat="1" applyFont="1" applyFill="1" applyAlignment="1">
      <alignment horizontal="left"/>
    </xf>
    <xf numFmtId="0" fontId="6" fillId="0" borderId="0" xfId="4" applyFont="1" applyFill="1" applyBorder="1" applyAlignment="1">
      <alignment horizontal="left"/>
    </xf>
    <xf numFmtId="0" fontId="6" fillId="0" borderId="0" xfId="0" applyFont="1" applyFill="1" applyBorder="1"/>
    <xf numFmtId="0" fontId="5" fillId="0" borderId="0" xfId="0" applyFont="1" applyFill="1" applyAlignment="1">
      <alignment horizontal="justify"/>
    </xf>
    <xf numFmtId="0" fontId="6" fillId="0" borderId="0" xfId="0" applyFont="1" applyFill="1" applyAlignment="1">
      <alignment horizontal="justify"/>
    </xf>
    <xf numFmtId="0" fontId="6" fillId="0" borderId="2" xfId="0" applyFont="1" applyFill="1" applyBorder="1" applyAlignment="1">
      <alignment horizontal="justify"/>
    </xf>
    <xf numFmtId="0" fontId="6" fillId="0" borderId="2" xfId="0" applyFont="1" applyFill="1" applyBorder="1"/>
    <xf numFmtId="0" fontId="6" fillId="0" borderId="0" xfId="0" applyFont="1" applyFill="1" applyBorder="1" applyAlignment="1">
      <alignment horizontal="justify"/>
    </xf>
    <xf numFmtId="0" fontId="7" fillId="0" borderId="0" xfId="0" applyFont="1" applyFill="1" applyAlignment="1">
      <alignment horizontal="center" wrapText="1"/>
    </xf>
    <xf numFmtId="0" fontId="8" fillId="0" borderId="0" xfId="0" applyFont="1" applyFill="1" applyAlignment="1">
      <alignment wrapText="1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right" vertical="top" wrapText="1"/>
    </xf>
    <xf numFmtId="0" fontId="6" fillId="0" borderId="0" xfId="0" applyFont="1" applyFill="1" applyBorder="1" applyAlignment="1">
      <alignment horizontal="right" vertical="top" wrapText="1"/>
    </xf>
    <xf numFmtId="0" fontId="5" fillId="0" borderId="0" xfId="0" applyFont="1" applyFill="1" applyAlignment="1">
      <alignment horizontal="center" vertical="top" wrapText="1"/>
    </xf>
    <xf numFmtId="3" fontId="6" fillId="0" borderId="0" xfId="0" applyNumberFormat="1" applyFont="1" applyFill="1" applyAlignment="1">
      <alignment horizontal="right" vertical="top" wrapText="1"/>
    </xf>
    <xf numFmtId="0" fontId="5" fillId="0" borderId="0" xfId="0" applyFont="1" applyFill="1" applyAlignment="1">
      <alignment horizontal="right" vertical="top" wrapText="1"/>
    </xf>
    <xf numFmtId="0" fontId="5" fillId="0" borderId="0" xfId="0" applyFont="1" applyFill="1" applyAlignment="1">
      <alignment wrapText="1"/>
    </xf>
    <xf numFmtId="0" fontId="6" fillId="0" borderId="0" xfId="0" applyFont="1" applyFill="1" applyAlignment="1">
      <alignment horizontal="right" wrapText="1"/>
    </xf>
    <xf numFmtId="39" fontId="5" fillId="0" borderId="0" xfId="0" applyNumberFormat="1" applyFont="1" applyFill="1" applyBorder="1" applyAlignment="1">
      <alignment horizontal="center" vertical="top" wrapText="1"/>
    </xf>
    <xf numFmtId="0" fontId="10" fillId="0" borderId="0" xfId="0" applyFont="1" applyFill="1"/>
    <xf numFmtId="0" fontId="8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43" fontId="6" fillId="0" borderId="0" xfId="1" applyNumberFormat="1" applyFont="1" applyFill="1"/>
    <xf numFmtId="0" fontId="6" fillId="0" borderId="2" xfId="0" applyFont="1" applyFill="1" applyBorder="1" applyAlignment="1">
      <alignment horizontal="center"/>
    </xf>
    <xf numFmtId="2" fontId="9" fillId="0" borderId="0" xfId="0" applyNumberFormat="1" applyFont="1" applyFill="1" applyAlignment="1"/>
    <xf numFmtId="2" fontId="11" fillId="0" borderId="0" xfId="0" applyNumberFormat="1" applyFont="1" applyFill="1" applyAlignment="1">
      <alignment horizontal="left"/>
    </xf>
    <xf numFmtId="2" fontId="9" fillId="0" borderId="0" xfId="0" applyNumberFormat="1" applyFont="1" applyFill="1" applyAlignment="1">
      <alignment horizontal="left"/>
    </xf>
    <xf numFmtId="0" fontId="6" fillId="0" borderId="2" xfId="3" applyFont="1" applyFill="1" applyBorder="1" applyAlignment="1">
      <alignment horizontal="justify"/>
    </xf>
    <xf numFmtId="0" fontId="5" fillId="0" borderId="0" xfId="3" applyFont="1" applyFill="1" applyAlignment="1">
      <alignment horizontal="center" vertical="top" wrapText="1"/>
    </xf>
    <xf numFmtId="0" fontId="8" fillId="0" borderId="0" xfId="3" applyFont="1" applyFill="1" applyAlignment="1">
      <alignment vertical="top" wrapText="1"/>
    </xf>
    <xf numFmtId="2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justify"/>
    </xf>
    <xf numFmtId="0" fontId="6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2" fontId="9" fillId="0" borderId="0" xfId="0" applyNumberFormat="1" applyFont="1" applyFill="1" applyAlignment="1">
      <alignment horizontal="left"/>
    </xf>
    <xf numFmtId="0" fontId="10" fillId="0" borderId="0" xfId="0" applyFont="1" applyAlignment="1">
      <alignment vertical="top" wrapText="1"/>
    </xf>
    <xf numFmtId="0" fontId="6" fillId="2" borderId="0" xfId="0" applyFont="1" applyFill="1" applyAlignment="1">
      <alignment horizontal="right" vertical="top" wrapText="1"/>
    </xf>
    <xf numFmtId="0" fontId="6" fillId="2" borderId="0" xfId="0" applyFont="1" applyFill="1" applyAlignment="1">
      <alignment vertical="top" wrapText="1"/>
    </xf>
    <xf numFmtId="0" fontId="6" fillId="2" borderId="0" xfId="0" applyFont="1" applyFill="1"/>
    <xf numFmtId="0" fontId="5" fillId="2" borderId="0" xfId="0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center"/>
    </xf>
    <xf numFmtId="43" fontId="5" fillId="2" borderId="0" xfId="1" applyFont="1" applyFill="1"/>
    <xf numFmtId="0" fontId="6" fillId="0" borderId="0" xfId="0" applyFont="1" applyFill="1" applyAlignment="1">
      <alignment horizontal="left"/>
    </xf>
    <xf numFmtId="0" fontId="6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3" applyFont="1" applyFill="1" applyAlignment="1"/>
    <xf numFmtId="0" fontId="7" fillId="0" borderId="0" xfId="3" applyFont="1" applyFill="1" applyAlignment="1">
      <alignment horizontal="center"/>
    </xf>
    <xf numFmtId="0" fontId="6" fillId="0" borderId="0" xfId="3" applyFont="1" applyFill="1" applyAlignment="1">
      <alignment horizontal="right"/>
    </xf>
    <xf numFmtId="43" fontId="7" fillId="0" borderId="0" xfId="3" applyNumberFormat="1" applyFont="1" applyFill="1" applyAlignment="1">
      <alignment horizontal="center"/>
    </xf>
    <xf numFmtId="0" fontId="6" fillId="0" borderId="0" xfId="3" applyFont="1" applyFill="1" applyAlignment="1"/>
    <xf numFmtId="39" fontId="6" fillId="0" borderId="0" xfId="3" applyNumberFormat="1" applyFont="1" applyFill="1" applyAlignment="1">
      <alignment horizontal="right"/>
    </xf>
    <xf numFmtId="0" fontId="6" fillId="0" borderId="0" xfId="3" applyFont="1" applyFill="1" applyAlignment="1">
      <alignment horizontal="left" indent="1"/>
    </xf>
    <xf numFmtId="164" fontId="6" fillId="0" borderId="0" xfId="1" applyNumberFormat="1" applyFont="1" applyFill="1"/>
    <xf numFmtId="164" fontId="6" fillId="0" borderId="0" xfId="1" applyNumberFormat="1" applyFont="1" applyFill="1" applyBorder="1"/>
    <xf numFmtId="164" fontId="10" fillId="0" borderId="0" xfId="1" applyNumberFormat="1" applyFont="1" applyFill="1"/>
    <xf numFmtId="164" fontId="6" fillId="0" borderId="0" xfId="1" applyNumberFormat="1" applyFont="1" applyFill="1" applyBorder="1" applyAlignment="1">
      <alignment horizontal="right" vertical="top" wrapText="1"/>
    </xf>
    <xf numFmtId="164" fontId="6" fillId="0" borderId="0" xfId="1" applyNumberFormat="1" applyFont="1"/>
    <xf numFmtId="164" fontId="6" fillId="0" borderId="5" xfId="1" applyNumberFormat="1" applyFont="1" applyFill="1" applyBorder="1"/>
    <xf numFmtId="164" fontId="6" fillId="2" borderId="0" xfId="1" applyNumberFormat="1" applyFont="1" applyFill="1" applyBorder="1"/>
    <xf numFmtId="164" fontId="6" fillId="0" borderId="0" xfId="1" applyNumberFormat="1" applyFont="1" applyFill="1" applyAlignment="1">
      <alignment horizontal="right" vertical="top" wrapText="1"/>
    </xf>
    <xf numFmtId="37" fontId="6" fillId="0" borderId="5" xfId="0" applyNumberFormat="1" applyFont="1" applyFill="1" applyBorder="1"/>
    <xf numFmtId="37" fontId="6" fillId="0" borderId="0" xfId="0" applyNumberFormat="1" applyFont="1" applyFill="1"/>
    <xf numFmtId="37" fontId="6" fillId="2" borderId="0" xfId="1" applyNumberFormat="1" applyFont="1" applyFill="1" applyBorder="1"/>
    <xf numFmtId="37" fontId="6" fillId="0" borderId="7" xfId="0" applyNumberFormat="1" applyFont="1" applyFill="1" applyBorder="1"/>
    <xf numFmtId="37" fontId="6" fillId="0" borderId="6" xfId="0" applyNumberFormat="1" applyFont="1" applyFill="1" applyBorder="1"/>
    <xf numFmtId="37" fontId="6" fillId="0" borderId="0" xfId="1" applyNumberFormat="1" applyFont="1" applyFill="1" applyAlignment="1">
      <alignment horizontal="right" vertical="top" wrapText="1"/>
    </xf>
    <xf numFmtId="37" fontId="6" fillId="0" borderId="5" xfId="1" applyNumberFormat="1" applyFont="1" applyFill="1" applyBorder="1"/>
    <xf numFmtId="37" fontId="6" fillId="0" borderId="0" xfId="1" applyNumberFormat="1" applyFont="1" applyFill="1"/>
    <xf numFmtId="37" fontId="6" fillId="0" borderId="0" xfId="1" applyNumberFormat="1" applyFont="1" applyFill="1" applyBorder="1"/>
    <xf numFmtId="37" fontId="6" fillId="0" borderId="0" xfId="0" applyNumberFormat="1" applyFont="1" applyBorder="1" applyAlignment="1"/>
    <xf numFmtId="37" fontId="6" fillId="0" borderId="5" xfId="0" applyNumberFormat="1" applyFont="1" applyBorder="1" applyAlignment="1"/>
    <xf numFmtId="37" fontId="6" fillId="0" borderId="0" xfId="3" applyNumberFormat="1" applyFont="1" applyFill="1" applyAlignment="1"/>
    <xf numFmtId="37" fontId="6" fillId="0" borderId="5" xfId="3" applyNumberFormat="1" applyFont="1" applyFill="1" applyBorder="1" applyAlignment="1"/>
    <xf numFmtId="37" fontId="6" fillId="0" borderId="0" xfId="0" applyNumberFormat="1" applyFont="1" applyAlignment="1">
      <alignment horizontal="right"/>
    </xf>
    <xf numFmtId="0" fontId="6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Fill="1" applyAlignment="1">
      <alignment horizontal="left"/>
    </xf>
    <xf numFmtId="37" fontId="6" fillId="0" borderId="7" xfId="1" applyNumberFormat="1" applyFont="1" applyFill="1" applyBorder="1" applyAlignment="1">
      <alignment horizontal="right"/>
    </xf>
    <xf numFmtId="37" fontId="6" fillId="2" borderId="7" xfId="1" applyNumberFormat="1" applyFont="1" applyFill="1" applyBorder="1" applyAlignment="1">
      <alignment horizontal="right"/>
    </xf>
    <xf numFmtId="37" fontId="5" fillId="0" borderId="0" xfId="0" applyNumberFormat="1" applyFont="1" applyAlignment="1">
      <alignment horizontal="right"/>
    </xf>
    <xf numFmtId="37" fontId="6" fillId="0" borderId="7" xfId="0" applyNumberFormat="1" applyFont="1" applyBorder="1" applyAlignment="1"/>
    <xf numFmtId="0" fontId="5" fillId="2" borderId="0" xfId="0" applyFont="1" applyFill="1" applyAlignment="1">
      <alignment vertical="top" wrapText="1"/>
    </xf>
    <xf numFmtId="37" fontId="6" fillId="2" borderId="6" xfId="1" applyNumberFormat="1" applyFont="1" applyFill="1" applyBorder="1"/>
    <xf numFmtId="37" fontId="6" fillId="0" borderId="0" xfId="6" applyNumberFormat="1" applyFont="1" applyFill="1"/>
    <xf numFmtId="37" fontId="6" fillId="0" borderId="7" xfId="6" applyNumberFormat="1" applyFont="1" applyFill="1" applyBorder="1" applyAlignment="1"/>
    <xf numFmtId="0" fontId="6" fillId="0" borderId="0" xfId="6" applyFont="1" applyFill="1" applyAlignment="1">
      <alignment vertical="top" wrapText="1"/>
    </xf>
    <xf numFmtId="37" fontId="6" fillId="0" borderId="0" xfId="6" applyNumberFormat="1" applyFont="1" applyFill="1" applyAlignment="1"/>
    <xf numFmtId="2" fontId="9" fillId="0" borderId="0" xfId="0" applyNumberFormat="1" applyFont="1" applyFill="1" applyAlignment="1">
      <alignment horizontal="left"/>
    </xf>
    <xf numFmtId="0" fontId="5" fillId="0" borderId="0" xfId="0" applyFont="1" applyAlignment="1">
      <alignment horizontal="center" wrapText="1"/>
    </xf>
    <xf numFmtId="0" fontId="6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left"/>
    </xf>
    <xf numFmtId="1" fontId="7" fillId="0" borderId="0" xfId="0" quotePrefix="1" applyNumberFormat="1" applyFont="1" applyFill="1" applyAlignment="1">
      <alignment horizontal="center" vertical="top" wrapText="1"/>
    </xf>
    <xf numFmtId="1" fontId="13" fillId="0" borderId="0" xfId="0" applyNumberFormat="1" applyFont="1" applyFill="1" applyAlignment="1">
      <alignment horizontal="center" vertical="top" wrapText="1"/>
    </xf>
    <xf numFmtId="0" fontId="14" fillId="0" borderId="0" xfId="0" applyFont="1" applyFill="1" applyAlignment="1">
      <alignment vertical="top" wrapText="1"/>
    </xf>
    <xf numFmtId="43" fontId="15" fillId="0" borderId="0" xfId="0" applyNumberFormat="1" applyFont="1" applyFill="1" applyAlignment="1">
      <alignment horizontal="right" vertical="top" wrapText="1"/>
    </xf>
    <xf numFmtId="43" fontId="6" fillId="0" borderId="0" xfId="0" applyNumberFormat="1" applyFont="1" applyFill="1" applyAlignment="1">
      <alignment horizontal="right" vertical="top" wrapText="1"/>
    </xf>
    <xf numFmtId="0" fontId="16" fillId="0" borderId="0" xfId="0" applyFont="1" applyFill="1" applyAlignment="1">
      <alignment vertical="top" wrapText="1"/>
    </xf>
    <xf numFmtId="164" fontId="15" fillId="0" borderId="0" xfId="0" applyNumberFormat="1" applyFont="1" applyFill="1" applyAlignment="1">
      <alignment horizontal="right" vertical="top" wrapText="1"/>
    </xf>
    <xf numFmtId="164" fontId="6" fillId="0" borderId="0" xfId="0" applyNumberFormat="1" applyFont="1" applyFill="1"/>
    <xf numFmtId="164" fontId="6" fillId="0" borderId="0" xfId="0" applyNumberFormat="1" applyFont="1" applyFill="1" applyAlignment="1">
      <alignment horizontal="right" vertical="top" wrapText="1"/>
    </xf>
    <xf numFmtId="0" fontId="15" fillId="0" borderId="0" xfId="0" applyFont="1" applyFill="1" applyAlignment="1"/>
    <xf numFmtId="37" fontId="6" fillId="2" borderId="0" xfId="1" applyNumberFormat="1" applyFont="1" applyFill="1"/>
    <xf numFmtId="164" fontId="6" fillId="0" borderId="0" xfId="0" applyNumberFormat="1" applyFont="1" applyFill="1" applyBorder="1" applyAlignment="1"/>
    <xf numFmtId="0" fontId="16" fillId="0" borderId="0" xfId="0" applyFont="1" applyFill="1" applyAlignment="1"/>
    <xf numFmtId="37" fontId="6" fillId="2" borderId="7" xfId="0" applyNumberFormat="1" applyFont="1" applyFill="1" applyBorder="1" applyAlignment="1">
      <alignment horizontal="right"/>
    </xf>
    <xf numFmtId="164" fontId="5" fillId="0" borderId="0" xfId="0" applyNumberFormat="1" applyFont="1" applyFill="1" applyAlignment="1"/>
    <xf numFmtId="0" fontId="15" fillId="0" borderId="0" xfId="0" applyFont="1" applyFill="1" applyAlignment="1">
      <alignment horizontal="right"/>
    </xf>
    <xf numFmtId="164" fontId="15" fillId="0" borderId="0" xfId="0" applyNumberFormat="1" applyFont="1" applyFill="1" applyAlignment="1">
      <alignment horizontal="right"/>
    </xf>
    <xf numFmtId="164" fontId="6" fillId="0" borderId="0" xfId="0" applyNumberFormat="1" applyFont="1" applyFill="1" applyAlignment="1"/>
    <xf numFmtId="37" fontId="6" fillId="2" borderId="0" xfId="0" applyNumberFormat="1" applyFont="1" applyFill="1" applyAlignment="1">
      <alignment horizontal="right"/>
    </xf>
    <xf numFmtId="39" fontId="15" fillId="0" borderId="0" xfId="0" applyNumberFormat="1" applyFont="1" applyFill="1" applyBorder="1" applyAlignment="1">
      <alignment horizontal="right"/>
    </xf>
    <xf numFmtId="39" fontId="6" fillId="0" borderId="0" xfId="0" applyNumberFormat="1" applyFont="1" applyFill="1" applyAlignment="1"/>
    <xf numFmtId="39" fontId="6" fillId="0" borderId="0" xfId="0" applyNumberFormat="1" applyFont="1" applyFill="1" applyBorder="1" applyAlignment="1">
      <alignment horizontal="right"/>
    </xf>
    <xf numFmtId="0" fontId="5" fillId="0" borderId="0" xfId="0" applyFont="1" applyFill="1" applyBorder="1"/>
    <xf numFmtId="43" fontId="5" fillId="0" borderId="0" xfId="0" applyNumberFormat="1" applyFont="1" applyFill="1" applyBorder="1"/>
    <xf numFmtId="0" fontId="15" fillId="0" borderId="0" xfId="0" applyFont="1" applyFill="1" applyAlignment="1">
      <alignment vertical="top" wrapText="1"/>
    </xf>
    <xf numFmtId="0" fontId="17" fillId="0" borderId="0" xfId="0" applyFont="1" applyFill="1" applyAlignment="1">
      <alignment vertical="top" wrapText="1"/>
    </xf>
    <xf numFmtId="0" fontId="18" fillId="0" borderId="0" xfId="0" applyFont="1" applyFill="1" applyAlignment="1">
      <alignment horizontal="center" vertical="top" wrapText="1"/>
    </xf>
    <xf numFmtId="37" fontId="6" fillId="0" borderId="0" xfId="0" applyNumberFormat="1" applyFont="1" applyBorder="1"/>
    <xf numFmtId="0" fontId="6" fillId="0" borderId="0" xfId="0" applyFont="1" applyFill="1" applyAlignment="1">
      <alignment horizontal="left"/>
    </xf>
    <xf numFmtId="37" fontId="6" fillId="0" borderId="8" xfId="1" applyNumberFormat="1" applyFont="1" applyFill="1" applyBorder="1"/>
    <xf numFmtId="0" fontId="6" fillId="0" borderId="0" xfId="0" applyFont="1" applyFill="1" applyAlignment="1">
      <alignment horizontal="center"/>
    </xf>
    <xf numFmtId="43" fontId="6" fillId="2" borderId="3" xfId="1" applyNumberFormat="1" applyFont="1" applyFill="1" applyBorder="1" applyAlignment="1">
      <alignment horizontal="right"/>
    </xf>
    <xf numFmtId="43" fontId="6" fillId="2" borderId="0" xfId="1" applyFont="1" applyFill="1" applyAlignment="1">
      <alignment horizontal="right"/>
    </xf>
    <xf numFmtId="43" fontId="6" fillId="0" borderId="4" xfId="1" applyNumberFormat="1" applyFont="1" applyFill="1" applyBorder="1" applyAlignment="1">
      <alignment horizontal="right"/>
    </xf>
    <xf numFmtId="43" fontId="6" fillId="0" borderId="0" xfId="1" applyFont="1" applyFill="1" applyAlignment="1">
      <alignment horizontal="right"/>
    </xf>
    <xf numFmtId="164" fontId="6" fillId="0" borderId="4" xfId="1" applyNumberFormat="1" applyFont="1" applyFill="1" applyBorder="1" applyAlignment="1">
      <alignment horizontal="right"/>
    </xf>
    <xf numFmtId="0" fontId="6" fillId="0" borderId="0" xfId="6" applyFont="1" applyFill="1" applyAlignment="1"/>
    <xf numFmtId="0" fontId="5" fillId="2" borderId="0" xfId="0" applyFont="1" applyFill="1"/>
    <xf numFmtId="0" fontId="5" fillId="2" borderId="0" xfId="0" applyFont="1" applyFill="1" applyAlignment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0" borderId="0" xfId="0" applyFont="1" applyFill="1" applyAlignment="1">
      <alignment horizontal="left"/>
    </xf>
    <xf numFmtId="0" fontId="6" fillId="0" borderId="0" xfId="3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3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2" xfId="0" applyFont="1" applyFill="1" applyBorder="1" applyAlignment="1">
      <alignment horizontal="left"/>
    </xf>
    <xf numFmtId="0" fontId="6" fillId="0" borderId="0" xfId="0" applyFont="1" applyFill="1" applyAlignment="1">
      <alignment horizontal="center"/>
    </xf>
  </cellXfs>
  <cellStyles count="8">
    <cellStyle name="Comma" xfId="1" builtinId="3"/>
    <cellStyle name="Comma 2" xfId="2"/>
    <cellStyle name="Comma 2 2" xfId="7"/>
    <cellStyle name="Normal" xfId="0" builtinId="0"/>
    <cellStyle name="Normal 2" xfId="3"/>
    <cellStyle name="Normal 2 2" xfId="6"/>
    <cellStyle name="Normal 3" xfId="5"/>
    <cellStyle name="Normal_Bal, Utl, Fluj y anex" xfId="4"/>
  </cellStyles>
  <dxfs count="0"/>
  <tableStyles count="0" defaultTableStyle="TableStyleMedium9" defaultPivotStyle="PivotStyleLight16"/>
  <colors>
    <mruColors>
      <color rgb="FFCC66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RENCIA%20SR.%20CONTROL%20FINANCIERO/2.%20GERENCIA%20REPORTERIA/1.%20REGULATORIOS/NOTA%20Y%20CONSOLIDACION%20E.F/2020/02.%20JUNIO/INVERSIONES%20SV/Cifras%20completas/EF%20SI%20Jun%202020%20comple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"/>
      <sheetName val="Estado de Resultados"/>
      <sheetName val="Estado de Patrimonio"/>
      <sheetName val="Estado de Flujo segun"/>
      <sheetName val="HT Flujo 2020"/>
      <sheetName val="Operaciones Bursatiles"/>
      <sheetName val="BC 2020"/>
      <sheetName val="BC 2019"/>
    </sheetNames>
    <sheetDataSet>
      <sheetData sheetId="0" refreshError="1">
        <row r="16">
          <cell r="D16">
            <v>1181833.1200000001</v>
          </cell>
        </row>
        <row r="18">
          <cell r="D18">
            <v>21101.55</v>
          </cell>
        </row>
        <row r="19">
          <cell r="D19">
            <v>4265.3500000000004</v>
          </cell>
        </row>
        <row r="23">
          <cell r="D23">
            <v>1666.59</v>
          </cell>
        </row>
        <row r="29">
          <cell r="D29">
            <v>7045.88</v>
          </cell>
        </row>
        <row r="30">
          <cell r="D30">
            <v>5374.92</v>
          </cell>
        </row>
        <row r="35">
          <cell r="D35">
            <v>690000</v>
          </cell>
        </row>
        <row r="38">
          <cell r="D38">
            <v>137924.57</v>
          </cell>
        </row>
        <row r="42">
          <cell r="D42">
            <v>372106.2</v>
          </cell>
        </row>
      </sheetData>
      <sheetData sheetId="1" refreshError="1">
        <row r="19">
          <cell r="D19">
            <v>2034</v>
          </cell>
        </row>
        <row r="21">
          <cell r="D21">
            <v>11041.38</v>
          </cell>
        </row>
        <row r="28">
          <cell r="D28">
            <v>10303.85</v>
          </cell>
        </row>
      </sheetData>
      <sheetData sheetId="2" refreshError="1"/>
      <sheetData sheetId="3" refreshError="1">
        <row r="16">
          <cell r="D16">
            <v>10308.849999999999</v>
          </cell>
        </row>
        <row r="20">
          <cell r="D20">
            <v>-2034</v>
          </cell>
        </row>
        <row r="22">
          <cell r="D22">
            <v>-11928.14</v>
          </cell>
        </row>
        <row r="23">
          <cell r="D23">
            <v>-4178.5499999999975</v>
          </cell>
        </row>
        <row r="38">
          <cell r="D38">
            <v>-1030.2199999999975</v>
          </cell>
        </row>
        <row r="39">
          <cell r="D39">
            <v>-4265.3499999999995</v>
          </cell>
        </row>
        <row r="40">
          <cell r="D40">
            <v>288.23000000000047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showGridLines="0" topLeftCell="A45" zoomScaleNormal="100" workbookViewId="0">
      <selection activeCell="A52" sqref="A52"/>
    </sheetView>
  </sheetViews>
  <sheetFormatPr defaultColWidth="11.42578125" defaultRowHeight="13.5" customHeight="1"/>
  <cols>
    <col min="1" max="1" width="64.85546875" style="30" customWidth="1"/>
    <col min="2" max="2" width="6.140625" style="30" customWidth="1"/>
    <col min="3" max="3" width="5.42578125" style="30" customWidth="1"/>
    <col min="4" max="4" width="10.28515625" style="30" bestFit="1" customWidth="1"/>
    <col min="5" max="5" width="5" style="30" customWidth="1"/>
    <col min="6" max="6" width="8.28515625" style="30" customWidth="1"/>
    <col min="7" max="7" width="1.28515625" style="54" customWidth="1"/>
    <col min="8" max="8" width="12.28515625" style="113" customWidth="1"/>
    <col min="9" max="9" width="12.28515625" style="30" customWidth="1"/>
    <col min="10" max="16384" width="11.42578125" style="30"/>
  </cols>
  <sheetData>
    <row r="1" spans="1:9" ht="13.5" customHeight="1">
      <c r="A1" s="190" t="s">
        <v>114</v>
      </c>
    </row>
    <row r="2" spans="1:9" ht="13.5" customHeight="1">
      <c r="A2" s="190" t="s">
        <v>56</v>
      </c>
    </row>
    <row r="3" spans="1:9" ht="13.5" customHeight="1">
      <c r="A3" s="191" t="s">
        <v>115</v>
      </c>
      <c r="B3" s="56"/>
      <c r="C3" s="56"/>
    </row>
    <row r="4" spans="1:9" ht="13.5" customHeight="1">
      <c r="A4" s="193" t="s">
        <v>22</v>
      </c>
      <c r="B4" s="56"/>
      <c r="C4" s="56"/>
    </row>
    <row r="5" spans="1:9" ht="13.5" customHeight="1">
      <c r="A5" s="193"/>
      <c r="B5" s="56"/>
      <c r="C5" s="56"/>
    </row>
    <row r="6" spans="1:9" ht="13.5" customHeight="1">
      <c r="A6" s="55" t="s">
        <v>62</v>
      </c>
      <c r="B6" s="55"/>
      <c r="C6" s="55"/>
    </row>
    <row r="7" spans="1:9" ht="13.5" customHeight="1">
      <c r="A7" s="55"/>
      <c r="B7" s="55"/>
      <c r="C7" s="55"/>
    </row>
    <row r="8" spans="1:9" ht="13.5" customHeight="1">
      <c r="A8" s="100" t="s">
        <v>110</v>
      </c>
      <c r="B8" s="56"/>
      <c r="C8" s="56"/>
    </row>
    <row r="9" spans="1:9" ht="13.5" customHeight="1">
      <c r="A9" s="56"/>
      <c r="B9" s="56"/>
      <c r="C9" s="56"/>
    </row>
    <row r="10" spans="1:9" ht="13.5" customHeight="1">
      <c r="A10" s="56" t="s">
        <v>82</v>
      </c>
      <c r="B10" s="56"/>
      <c r="C10" s="56"/>
    </row>
    <row r="11" spans="1:9" ht="13.5" customHeight="1" thickBot="1">
      <c r="A11" s="57" t="s">
        <v>11</v>
      </c>
      <c r="B11" s="57"/>
      <c r="C11" s="57"/>
      <c r="D11" s="58"/>
      <c r="E11" s="58"/>
      <c r="F11" s="58"/>
      <c r="I11" s="54"/>
    </row>
    <row r="12" spans="1:9" ht="13.5" customHeight="1" thickTop="1">
      <c r="A12" s="59"/>
      <c r="B12" s="59"/>
      <c r="C12" s="59"/>
      <c r="D12" s="54"/>
      <c r="E12" s="54"/>
      <c r="F12" s="54"/>
      <c r="H12" s="114"/>
      <c r="I12" s="54"/>
    </row>
    <row r="13" spans="1:9" ht="13.5" customHeight="1">
      <c r="A13" s="31"/>
      <c r="B13" s="60" t="s">
        <v>23</v>
      </c>
      <c r="C13" s="61"/>
      <c r="D13" s="60">
        <v>2020</v>
      </c>
      <c r="E13" s="60"/>
      <c r="F13" s="60">
        <v>2019</v>
      </c>
      <c r="G13" s="62"/>
    </row>
    <row r="14" spans="1:9" ht="13.5" customHeight="1">
      <c r="A14" s="63" t="s">
        <v>24</v>
      </c>
      <c r="B14" s="28"/>
      <c r="C14" s="28"/>
      <c r="D14" s="64"/>
      <c r="E14" s="64"/>
      <c r="F14" s="64"/>
      <c r="G14" s="65"/>
    </row>
    <row r="15" spans="1:9" ht="13.5" customHeight="1">
      <c r="A15" s="28" t="s">
        <v>50</v>
      </c>
      <c r="B15" s="66"/>
      <c r="C15" s="28"/>
      <c r="D15" s="121">
        <f>SUM(D16:D18)</f>
        <v>1207</v>
      </c>
      <c r="E15" s="67"/>
      <c r="F15" s="121">
        <f>SUM(E16:F18)</f>
        <v>1210</v>
      </c>
      <c r="G15" s="6"/>
      <c r="I15" s="30" t="s">
        <v>11</v>
      </c>
    </row>
    <row r="16" spans="1:9" ht="13.5" customHeight="1">
      <c r="A16" s="31" t="s">
        <v>49</v>
      </c>
      <c r="B16" s="7" t="s">
        <v>109</v>
      </c>
      <c r="C16" s="31"/>
      <c r="D16" s="113">
        <f>ROUND('[1]Balance General'!$D$16/1000,0)</f>
        <v>1182</v>
      </c>
      <c r="E16" s="64"/>
      <c r="F16" s="113">
        <v>1190</v>
      </c>
      <c r="G16" s="6"/>
    </row>
    <row r="17" spans="1:10" ht="13.5" customHeight="1">
      <c r="A17" s="31" t="s">
        <v>0</v>
      </c>
      <c r="B17" s="7">
        <v>11</v>
      </c>
      <c r="C17" s="31"/>
      <c r="D17" s="113">
        <f>ROUND('[1]Balance General'!$D$18/1000,0)</f>
        <v>21</v>
      </c>
      <c r="E17" s="64"/>
      <c r="F17" s="113">
        <v>20</v>
      </c>
      <c r="G17" s="6"/>
    </row>
    <row r="18" spans="1:10" ht="13.5" customHeight="1">
      <c r="A18" s="93" t="s">
        <v>72</v>
      </c>
      <c r="B18" s="7"/>
      <c r="C18" s="31"/>
      <c r="D18" s="118">
        <f>ROUND('[1]Balance General'!$D$19/1000,0)</f>
        <v>4</v>
      </c>
      <c r="E18" s="94"/>
      <c r="F18" s="121">
        <v>0</v>
      </c>
      <c r="G18" s="6"/>
    </row>
    <row r="19" spans="1:10" ht="13.5" customHeight="1">
      <c r="A19" s="28"/>
      <c r="B19" s="7"/>
      <c r="C19" s="31"/>
      <c r="D19" s="119"/>
      <c r="E19" s="67"/>
      <c r="F19" s="119"/>
      <c r="G19" s="8"/>
    </row>
    <row r="20" spans="1:10" ht="13.5" customHeight="1">
      <c r="A20" s="28" t="s">
        <v>65</v>
      </c>
      <c r="B20" s="66"/>
      <c r="C20" s="28"/>
      <c r="D20" s="121">
        <f>D21</f>
        <v>2</v>
      </c>
      <c r="E20" s="64"/>
      <c r="F20" s="121">
        <v>2</v>
      </c>
      <c r="G20" s="6"/>
    </row>
    <row r="21" spans="1:10" ht="13.5" customHeight="1">
      <c r="A21" s="31" t="s">
        <v>31</v>
      </c>
      <c r="B21" s="7">
        <v>6</v>
      </c>
      <c r="C21" s="31"/>
      <c r="D21" s="122">
        <f>ROUND('[1]Balance General'!$D$23/1000,0)</f>
        <v>2</v>
      </c>
      <c r="E21" s="64"/>
      <c r="F21" s="122">
        <v>2</v>
      </c>
      <c r="G21" s="6"/>
    </row>
    <row r="22" spans="1:10" s="40" customFormat="1" ht="13.5" customHeight="1" thickBot="1">
      <c r="A22" s="28" t="s">
        <v>25</v>
      </c>
      <c r="B22" s="66"/>
      <c r="C22" s="28"/>
      <c r="D22" s="124">
        <f>+D15+D21</f>
        <v>1209</v>
      </c>
      <c r="E22" s="68"/>
      <c r="F22" s="124">
        <f>+F15+F20</f>
        <v>1212</v>
      </c>
      <c r="G22" s="9"/>
      <c r="H22" s="113"/>
      <c r="I22" s="30"/>
    </row>
    <row r="23" spans="1:10" ht="13.5" customHeight="1" thickTop="1">
      <c r="B23" s="7"/>
      <c r="C23" s="31"/>
      <c r="D23" s="119"/>
      <c r="F23" s="119"/>
      <c r="G23" s="11"/>
      <c r="J23" s="30" t="s">
        <v>11</v>
      </c>
    </row>
    <row r="24" spans="1:10" ht="13.5" customHeight="1">
      <c r="A24" s="63" t="s">
        <v>26</v>
      </c>
      <c r="B24" s="66"/>
      <c r="C24" s="28"/>
      <c r="D24" s="119"/>
      <c r="E24" s="64"/>
      <c r="F24" s="119"/>
      <c r="G24" s="8"/>
    </row>
    <row r="25" spans="1:10" ht="13.5" customHeight="1">
      <c r="A25" s="28" t="s">
        <v>50</v>
      </c>
      <c r="B25" s="66"/>
      <c r="C25" s="28"/>
      <c r="D25" s="121">
        <f>SUM(D26:D27)</f>
        <v>12</v>
      </c>
      <c r="E25" s="64"/>
      <c r="F25" s="121">
        <f>SUM(F26:F27)</f>
        <v>12.1</v>
      </c>
      <c r="G25" s="6"/>
    </row>
    <row r="26" spans="1:10" ht="13.5" customHeight="1">
      <c r="A26" s="31" t="s">
        <v>43</v>
      </c>
      <c r="B26" s="66"/>
      <c r="C26" s="28"/>
      <c r="D26" s="113">
        <f>ROUND('[1]Balance General'!$D$29/1000,0)</f>
        <v>7</v>
      </c>
      <c r="E26" s="64"/>
      <c r="F26" s="113">
        <v>7</v>
      </c>
      <c r="G26" s="6"/>
    </row>
    <row r="27" spans="1:10" ht="13.5" customHeight="1">
      <c r="A27" s="31" t="s">
        <v>1</v>
      </c>
      <c r="B27" s="7">
        <v>9</v>
      </c>
      <c r="C27" s="31"/>
      <c r="D27" s="113">
        <f>ROUND('[1]Balance General'!$D$30/1000,0)</f>
        <v>5</v>
      </c>
      <c r="E27" s="64"/>
      <c r="F27" s="113">
        <v>5.0999999999999996</v>
      </c>
      <c r="G27" s="6"/>
    </row>
    <row r="28" spans="1:10" s="40" customFormat="1" ht="13.5" customHeight="1">
      <c r="A28" s="28" t="s">
        <v>37</v>
      </c>
      <c r="B28" s="66"/>
      <c r="C28" s="28"/>
      <c r="D28" s="125">
        <f>SUM(D26:D27)</f>
        <v>12</v>
      </c>
      <c r="E28" s="97"/>
      <c r="F28" s="125">
        <f>SUM(F26:F27)</f>
        <v>12.1</v>
      </c>
      <c r="G28" s="9"/>
      <c r="H28" s="113"/>
      <c r="I28" s="30"/>
    </row>
    <row r="29" spans="1:10" s="40" customFormat="1" ht="13.5" customHeight="1">
      <c r="A29" s="28"/>
      <c r="B29" s="66"/>
      <c r="C29" s="28"/>
      <c r="D29" s="119"/>
      <c r="E29" s="97"/>
      <c r="F29" s="119"/>
      <c r="G29" s="9"/>
      <c r="H29" s="113"/>
    </row>
    <row r="30" spans="1:10" ht="13.5" customHeight="1">
      <c r="A30" s="69" t="s">
        <v>27</v>
      </c>
      <c r="C30" s="28"/>
      <c r="D30" s="118">
        <f>D31+D35+D37</f>
        <v>1197</v>
      </c>
      <c r="E30" s="70"/>
      <c r="F30" s="118">
        <f>F31+F35+F37</f>
        <v>1200</v>
      </c>
      <c r="G30" s="12"/>
    </row>
    <row r="31" spans="1:10" ht="13.5" customHeight="1">
      <c r="A31" s="28" t="s">
        <v>39</v>
      </c>
      <c r="B31" s="7">
        <v>12</v>
      </c>
      <c r="C31" s="28"/>
      <c r="D31" s="122">
        <f>D32</f>
        <v>690</v>
      </c>
      <c r="E31" s="64"/>
      <c r="F31" s="122">
        <v>690</v>
      </c>
      <c r="G31" s="12"/>
      <c r="I31" s="30" t="s">
        <v>11</v>
      </c>
    </row>
    <row r="32" spans="1:10" ht="13.5" customHeight="1">
      <c r="A32" s="31" t="s">
        <v>2</v>
      </c>
      <c r="B32" s="7"/>
      <c r="C32" s="31"/>
      <c r="D32" s="125">
        <f>ROUND('[1]Balance General'!$D$35/1000,0)</f>
        <v>690</v>
      </c>
      <c r="E32" s="64"/>
      <c r="F32" s="125">
        <v>690</v>
      </c>
      <c r="G32" s="12"/>
    </row>
    <row r="33" spans="1:9" ht="13.5" customHeight="1">
      <c r="A33" s="31"/>
      <c r="B33" s="7"/>
      <c r="C33" s="31"/>
      <c r="D33" s="119"/>
      <c r="E33" s="64"/>
      <c r="F33" s="119"/>
      <c r="G33" s="13"/>
      <c r="I33" s="10"/>
    </row>
    <row r="34" spans="1:9" ht="13.5" customHeight="1">
      <c r="A34" s="28" t="s">
        <v>40</v>
      </c>
      <c r="B34" s="7">
        <v>12</v>
      </c>
      <c r="C34" s="28"/>
      <c r="D34" s="122">
        <f>D35</f>
        <v>138</v>
      </c>
      <c r="E34" s="64"/>
      <c r="F34" s="122">
        <v>138</v>
      </c>
      <c r="G34" s="12"/>
    </row>
    <row r="35" spans="1:9" ht="13.5" customHeight="1">
      <c r="A35" s="31" t="s">
        <v>3</v>
      </c>
      <c r="C35" s="31"/>
      <c r="D35" s="125">
        <f>ROUND('[1]Balance General'!$D$38/1000,0)</f>
        <v>138</v>
      </c>
      <c r="E35" s="64"/>
      <c r="F35" s="125">
        <v>138</v>
      </c>
      <c r="G35" s="12"/>
    </row>
    <row r="36" spans="1:9" ht="13.5" customHeight="1">
      <c r="A36" s="31"/>
      <c r="B36" s="7"/>
      <c r="C36" s="31"/>
      <c r="D36" s="119"/>
      <c r="E36" s="64"/>
      <c r="F36" s="119"/>
      <c r="G36" s="13"/>
    </row>
    <row r="37" spans="1:9" ht="13.5" customHeight="1">
      <c r="A37" s="28" t="s">
        <v>41</v>
      </c>
      <c r="B37" s="7">
        <v>12</v>
      </c>
      <c r="C37" s="28"/>
      <c r="D37" s="121">
        <f>SUM(D38:D39)</f>
        <v>369</v>
      </c>
      <c r="E37" s="64"/>
      <c r="F37" s="121">
        <f>SUM(F38:F39)</f>
        <v>372</v>
      </c>
      <c r="G37" s="12"/>
    </row>
    <row r="38" spans="1:9" ht="13.5" customHeight="1">
      <c r="A38" s="31" t="s">
        <v>48</v>
      </c>
      <c r="B38" s="7"/>
      <c r="C38" s="31"/>
      <c r="D38" s="113">
        <f>ROUND('[1]Balance General'!$D$42/1000,0)</f>
        <v>372</v>
      </c>
      <c r="E38" s="65"/>
      <c r="F38" s="113">
        <v>383</v>
      </c>
      <c r="G38" s="12"/>
    </row>
    <row r="39" spans="1:9" ht="13.5" customHeight="1">
      <c r="A39" s="31" t="s">
        <v>4</v>
      </c>
      <c r="B39" s="7"/>
      <c r="C39" s="31"/>
      <c r="D39" s="113">
        <v>-3</v>
      </c>
      <c r="E39" s="64"/>
      <c r="F39" s="113">
        <v>-11</v>
      </c>
      <c r="G39" s="12"/>
      <c r="I39" s="26"/>
    </row>
    <row r="40" spans="1:9" s="40" customFormat="1" ht="13.5" customHeight="1" thickBot="1">
      <c r="A40" s="28" t="s">
        <v>28</v>
      </c>
      <c r="B40" s="66"/>
      <c r="C40" s="28"/>
      <c r="D40" s="124">
        <f>D25+D30</f>
        <v>1209</v>
      </c>
      <c r="E40" s="68"/>
      <c r="F40" s="124">
        <f>F25+F30</f>
        <v>1212.0999999999999</v>
      </c>
      <c r="G40" s="9"/>
      <c r="H40" s="113"/>
      <c r="I40" s="30"/>
    </row>
    <row r="41" spans="1:9" ht="13.5" customHeight="1" thickTop="1">
      <c r="A41" s="31"/>
      <c r="B41" s="7"/>
      <c r="C41" s="31"/>
      <c r="D41" s="119"/>
      <c r="E41" s="66"/>
      <c r="F41" s="119"/>
      <c r="G41" s="71"/>
    </row>
    <row r="42" spans="1:9" ht="13.5" customHeight="1">
      <c r="A42" s="28" t="s">
        <v>66</v>
      </c>
      <c r="B42" s="66"/>
      <c r="C42" s="28"/>
      <c r="D42" s="120"/>
      <c r="E42" s="64"/>
      <c r="F42" s="120"/>
      <c r="G42" s="8"/>
    </row>
    <row r="43" spans="1:9" ht="13.5" customHeight="1">
      <c r="A43" s="28" t="s">
        <v>42</v>
      </c>
      <c r="B43" s="66"/>
      <c r="C43" s="28"/>
      <c r="D43" s="122">
        <v>114</v>
      </c>
      <c r="E43" s="64"/>
      <c r="F43" s="122">
        <v>114</v>
      </c>
      <c r="G43" s="12"/>
    </row>
    <row r="44" spans="1:9" ht="13.5" customHeight="1">
      <c r="A44" s="31" t="s">
        <v>32</v>
      </c>
      <c r="B44" s="7">
        <v>14</v>
      </c>
      <c r="C44" s="31"/>
      <c r="D44" s="125">
        <v>114</v>
      </c>
      <c r="E44" s="64"/>
      <c r="F44" s="125">
        <v>114</v>
      </c>
      <c r="G44" s="6"/>
    </row>
    <row r="45" spans="1:9" ht="13.5" customHeight="1" thickBot="1">
      <c r="A45" s="28" t="s">
        <v>88</v>
      </c>
      <c r="B45" s="7"/>
      <c r="C45" s="31"/>
      <c r="D45" s="124">
        <v>114</v>
      </c>
      <c r="E45" s="64"/>
      <c r="F45" s="124">
        <v>114</v>
      </c>
      <c r="G45" s="6"/>
    </row>
    <row r="46" spans="1:9" ht="13.5" customHeight="1" thickTop="1">
      <c r="A46" s="68"/>
      <c r="B46" s="66"/>
      <c r="C46" s="68"/>
      <c r="D46" s="126"/>
      <c r="E46" s="64"/>
      <c r="F46" s="126"/>
      <c r="G46" s="6"/>
    </row>
    <row r="47" spans="1:9" ht="13.5" customHeight="1">
      <c r="A47" s="28" t="s">
        <v>29</v>
      </c>
      <c r="B47" s="66"/>
      <c r="C47" s="28"/>
      <c r="D47" s="122">
        <v>114</v>
      </c>
      <c r="E47" s="64"/>
      <c r="F47" s="122">
        <v>114</v>
      </c>
      <c r="G47" s="12"/>
    </row>
    <row r="48" spans="1:9" ht="13.5" customHeight="1">
      <c r="A48" s="31" t="s">
        <v>30</v>
      </c>
      <c r="B48" s="7">
        <v>14</v>
      </c>
      <c r="C48" s="31"/>
      <c r="D48" s="125">
        <v>114</v>
      </c>
      <c r="E48" s="64"/>
      <c r="F48" s="125">
        <v>114</v>
      </c>
      <c r="G48" s="6"/>
    </row>
    <row r="49" spans="1:8" ht="13.5" customHeight="1" thickBot="1">
      <c r="A49" s="28" t="s">
        <v>89</v>
      </c>
      <c r="B49" s="66"/>
      <c r="C49" s="68"/>
      <c r="D49" s="140">
        <v>114</v>
      </c>
      <c r="E49" s="64"/>
      <c r="F49" s="140">
        <v>114</v>
      </c>
      <c r="G49" s="6"/>
    </row>
    <row r="50" spans="1:8" ht="13.5" customHeight="1" thickTop="1">
      <c r="B50" s="29"/>
      <c r="D50" s="13"/>
      <c r="F50" s="13"/>
      <c r="G50" s="6"/>
    </row>
    <row r="51" spans="1:8" ht="27.75" customHeight="1">
      <c r="B51" s="29"/>
      <c r="D51" s="15"/>
      <c r="F51" s="15"/>
      <c r="G51" s="15"/>
    </row>
    <row r="52" spans="1:8" s="72" customFormat="1" ht="13.5" customHeight="1">
      <c r="A52" s="80"/>
      <c r="B52" s="80"/>
      <c r="C52" s="80"/>
      <c r="D52" s="80"/>
      <c r="E52" s="80"/>
      <c r="F52" s="16"/>
      <c r="H52" s="115"/>
    </row>
    <row r="53" spans="1:8" s="72" customFormat="1" ht="13.5" customHeight="1">
      <c r="A53" s="82"/>
      <c r="B53" s="82"/>
      <c r="C53" s="82"/>
      <c r="D53" s="82"/>
      <c r="E53" s="82"/>
      <c r="F53" s="16"/>
      <c r="H53" s="115"/>
    </row>
    <row r="54" spans="1:8" s="72" customFormat="1" ht="13.5" customHeight="1">
      <c r="A54" s="92"/>
      <c r="B54" s="92"/>
      <c r="C54" s="92"/>
      <c r="D54" s="92"/>
      <c r="E54" s="92"/>
      <c r="F54" s="16"/>
      <c r="H54" s="115"/>
    </row>
    <row r="55" spans="1:8" ht="58.5" customHeight="1">
      <c r="A55" s="30" t="s">
        <v>11</v>
      </c>
    </row>
    <row r="56" spans="1:8" ht="13.5" customHeight="1" thickBot="1">
      <c r="A56" s="57" t="s">
        <v>11</v>
      </c>
      <c r="B56" s="57"/>
      <c r="C56" s="57"/>
      <c r="D56" s="58"/>
      <c r="E56" s="58"/>
      <c r="F56" s="58"/>
    </row>
    <row r="57" spans="1:8" ht="13.5" customHeight="1" thickTop="1">
      <c r="A57" s="31"/>
      <c r="B57" s="66" t="s">
        <v>11</v>
      </c>
      <c r="C57" s="73"/>
      <c r="D57" s="74"/>
      <c r="E57" s="74"/>
      <c r="F57" s="74"/>
      <c r="G57" s="75"/>
    </row>
    <row r="61" spans="1:8" ht="13.5" customHeight="1">
      <c r="A61" s="30" t="s">
        <v>11</v>
      </c>
    </row>
  </sheetData>
  <phoneticPr fontId="2" type="noConversion"/>
  <pageMargins left="1.04" right="0.6" top="0.79" bottom="0.3" header="0.15748031496063" footer="0.7"/>
  <pageSetup scale="86" firstPageNumber="2" fitToWidth="0" fitToHeight="0" orientation="portrait" r:id="rId1"/>
  <headerFooter alignWithMargins="0">
    <oddFooter>&amp;C&amp;"Univers for KPMG,Regular"3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topLeftCell="A9" zoomScaleNormal="100" workbookViewId="0">
      <selection activeCell="A50" sqref="A50"/>
    </sheetView>
  </sheetViews>
  <sheetFormatPr defaultColWidth="11.42578125" defaultRowHeight="14.25" customHeight="1"/>
  <cols>
    <col min="1" max="1" width="71.28515625" style="30" customWidth="1"/>
    <col min="2" max="2" width="5.28515625" style="29" customWidth="1"/>
    <col min="3" max="3" width="4.42578125" style="30" customWidth="1"/>
    <col min="4" max="4" width="8.7109375" style="30" customWidth="1"/>
    <col min="5" max="5" width="4.42578125" style="30" customWidth="1"/>
    <col min="6" max="6" width="8.7109375" style="30" customWidth="1"/>
    <col min="7" max="7" width="2.85546875" style="30" customWidth="1"/>
    <col min="8" max="8" width="11.42578125" style="113"/>
    <col min="9" max="16384" width="11.42578125" style="30"/>
  </cols>
  <sheetData>
    <row r="1" spans="1:9" ht="14.25" customHeight="1">
      <c r="A1" s="190" t="s">
        <v>114</v>
      </c>
    </row>
    <row r="2" spans="1:9" ht="14.25" customHeight="1">
      <c r="A2" s="190" t="s">
        <v>56</v>
      </c>
    </row>
    <row r="3" spans="1:9" ht="14.25" customHeight="1">
      <c r="A3" s="191" t="s">
        <v>115</v>
      </c>
      <c r="C3" s="56"/>
    </row>
    <row r="4" spans="1:9" ht="14.25" customHeight="1">
      <c r="A4" s="193" t="s">
        <v>22</v>
      </c>
      <c r="C4" s="56"/>
    </row>
    <row r="5" spans="1:9" ht="14.25" customHeight="1">
      <c r="A5" s="193"/>
      <c r="C5" s="56"/>
    </row>
    <row r="6" spans="1:9" ht="14.25" customHeight="1">
      <c r="A6" s="55" t="s">
        <v>59</v>
      </c>
      <c r="B6" s="55"/>
      <c r="C6" s="55"/>
    </row>
    <row r="7" spans="1:9" ht="14.25" customHeight="1">
      <c r="A7" s="55"/>
      <c r="B7" s="55"/>
      <c r="C7" s="55"/>
    </row>
    <row r="8" spans="1:9" ht="14.25" customHeight="1">
      <c r="A8" s="197" t="s">
        <v>111</v>
      </c>
      <c r="B8" s="197"/>
      <c r="C8" s="197"/>
      <c r="D8" s="197"/>
    </row>
    <row r="9" spans="1:9" ht="14.25" customHeight="1">
      <c r="A9" s="135"/>
      <c r="C9" s="135"/>
      <c r="D9" s="135"/>
      <c r="F9" s="181"/>
      <c r="H9" s="113" t="s">
        <v>11</v>
      </c>
    </row>
    <row r="10" spans="1:9" ht="14.25" customHeight="1">
      <c r="A10" s="43" t="s">
        <v>83</v>
      </c>
      <c r="C10" s="43"/>
      <c r="D10" s="43"/>
      <c r="F10" s="43"/>
    </row>
    <row r="11" spans="1:9" ht="14.25" customHeight="1" thickBot="1">
      <c r="A11" s="43"/>
      <c r="C11" s="43"/>
      <c r="D11" s="43"/>
      <c r="F11" s="43"/>
    </row>
    <row r="12" spans="1:9" ht="19.5" customHeight="1" thickTop="1">
      <c r="A12" s="20"/>
      <c r="B12" s="21"/>
      <c r="C12" s="20"/>
      <c r="D12" s="22"/>
      <c r="E12" s="22"/>
      <c r="F12" s="22"/>
      <c r="G12" s="22"/>
    </row>
    <row r="13" spans="1:9" ht="14.25" customHeight="1">
      <c r="A13" s="53"/>
      <c r="B13" s="76" t="s">
        <v>23</v>
      </c>
      <c r="C13" s="23"/>
      <c r="D13" s="77">
        <v>2020</v>
      </c>
      <c r="E13" s="24"/>
      <c r="F13" s="77">
        <v>2019</v>
      </c>
      <c r="G13" s="24"/>
    </row>
    <row r="14" spans="1:9" ht="14.25" customHeight="1">
      <c r="A14" s="23"/>
      <c r="B14" s="25"/>
      <c r="C14" s="23"/>
      <c r="D14" s="77"/>
      <c r="E14" s="24"/>
      <c r="F14" s="77"/>
      <c r="G14" s="24"/>
    </row>
    <row r="15" spans="1:9" ht="12.75" hidden="1">
      <c r="A15" s="28" t="s">
        <v>46</v>
      </c>
      <c r="D15" s="127">
        <v>0</v>
      </c>
      <c r="E15" s="27"/>
      <c r="F15" s="127">
        <v>0</v>
      </c>
      <c r="G15" s="27"/>
      <c r="I15" s="113"/>
    </row>
    <row r="16" spans="1:9" ht="12.75" hidden="1">
      <c r="A16" s="31" t="s">
        <v>5</v>
      </c>
      <c r="D16" s="127">
        <v>0</v>
      </c>
      <c r="E16" s="26"/>
      <c r="F16" s="127">
        <v>0</v>
      </c>
      <c r="G16" s="26"/>
      <c r="I16" s="113"/>
    </row>
    <row r="17" spans="1:10" ht="12.75" hidden="1">
      <c r="A17" s="68"/>
      <c r="D17" s="128"/>
      <c r="E17" s="26"/>
      <c r="F17" s="128"/>
      <c r="G17" s="26"/>
      <c r="I17" s="113"/>
    </row>
    <row r="18" spans="1:10" ht="14.25" customHeight="1">
      <c r="A18" s="28" t="s">
        <v>47</v>
      </c>
      <c r="D18" s="127">
        <f>SUM(D19:D21)</f>
        <v>13</v>
      </c>
      <c r="E18" s="27"/>
      <c r="F18" s="127">
        <f>SUM(F19:F21)</f>
        <v>16.100000000000001</v>
      </c>
      <c r="G18" s="27"/>
      <c r="I18" s="113"/>
    </row>
    <row r="19" spans="1:10" ht="14.25" customHeight="1">
      <c r="A19" s="31" t="s">
        <v>6</v>
      </c>
      <c r="D19" s="128">
        <f>ROUND('[1]Estado de Resultados'!$D$19/1000,0)</f>
        <v>2</v>
      </c>
      <c r="E19" s="26"/>
      <c r="F19" s="128">
        <v>2</v>
      </c>
      <c r="G19" s="26"/>
      <c r="I19" s="113"/>
    </row>
    <row r="20" spans="1:10" ht="14.25" customHeight="1">
      <c r="A20" s="31" t="s">
        <v>35</v>
      </c>
      <c r="D20" s="128"/>
      <c r="E20" s="26"/>
      <c r="F20" s="128"/>
      <c r="G20" s="26"/>
      <c r="I20" s="113"/>
    </row>
    <row r="21" spans="1:10" ht="14.25" customHeight="1">
      <c r="A21" s="31" t="s">
        <v>34</v>
      </c>
      <c r="B21" s="29">
        <v>13</v>
      </c>
      <c r="D21" s="127">
        <f>ROUND('[1]Estado de Resultados'!$D$21/1000,0)</f>
        <v>11</v>
      </c>
      <c r="E21" s="26"/>
      <c r="F21" s="127">
        <v>14.1</v>
      </c>
      <c r="G21" s="26"/>
      <c r="I21" s="113"/>
    </row>
    <row r="22" spans="1:10" ht="18" customHeight="1">
      <c r="A22" s="28" t="s">
        <v>44</v>
      </c>
      <c r="D22" s="129">
        <f>+D15-D18</f>
        <v>-13</v>
      </c>
      <c r="E22" s="27"/>
      <c r="F22" s="129">
        <f>+F15-F18</f>
        <v>-16.100000000000001</v>
      </c>
      <c r="G22" s="27"/>
      <c r="I22" s="113"/>
    </row>
    <row r="23" spans="1:10" ht="9.75" customHeight="1">
      <c r="A23" s="28"/>
      <c r="B23" s="183"/>
      <c r="D23" s="129"/>
      <c r="E23" s="27"/>
      <c r="F23" s="129"/>
      <c r="G23" s="27"/>
      <c r="I23" s="113"/>
    </row>
    <row r="24" spans="1:10" ht="14.25" customHeight="1">
      <c r="A24" s="31" t="s">
        <v>7</v>
      </c>
      <c r="D24" s="129"/>
      <c r="E24" s="26"/>
      <c r="F24" s="129"/>
      <c r="G24" s="26"/>
      <c r="I24" s="113"/>
    </row>
    <row r="25" spans="1:10" ht="14.25" customHeight="1">
      <c r="A25" s="28" t="s">
        <v>45</v>
      </c>
      <c r="D25" s="129"/>
      <c r="E25" s="18"/>
      <c r="F25" s="129"/>
      <c r="G25" s="18"/>
      <c r="I25" s="113"/>
    </row>
    <row r="26" spans="1:10" ht="14.25" hidden="1" customHeight="1">
      <c r="A26" s="31" t="s">
        <v>55</v>
      </c>
      <c r="D26" s="129"/>
      <c r="E26" s="26"/>
      <c r="F26" s="129"/>
      <c r="G26" s="26"/>
      <c r="I26" s="113"/>
    </row>
    <row r="27" spans="1:10" ht="14.25" customHeight="1">
      <c r="A27" s="31" t="s">
        <v>85</v>
      </c>
      <c r="B27" s="29">
        <v>10</v>
      </c>
      <c r="D27" s="127">
        <f>ROUND('[1]Estado de Resultados'!$D$28/1000,0)</f>
        <v>10</v>
      </c>
      <c r="E27" s="26"/>
      <c r="F27" s="127">
        <v>10.4</v>
      </c>
      <c r="G27" s="26"/>
      <c r="I27" s="113"/>
    </row>
    <row r="28" spans="1:10" ht="14.25" customHeight="1">
      <c r="A28" s="69" t="s">
        <v>70</v>
      </c>
      <c r="D28" s="128">
        <f>D22+D26+D27</f>
        <v>-3</v>
      </c>
      <c r="E28" s="27"/>
      <c r="F28" s="128">
        <f>F22+F26+F27</f>
        <v>-5.7000000000000011</v>
      </c>
      <c r="G28" s="27"/>
      <c r="I28" s="113"/>
    </row>
    <row r="29" spans="1:10" ht="14.25" customHeight="1">
      <c r="A29" s="69"/>
      <c r="D29" s="128"/>
      <c r="E29" s="27"/>
      <c r="F29" s="128"/>
      <c r="G29" s="27"/>
      <c r="I29" s="113"/>
    </row>
    <row r="30" spans="1:10" ht="14.25" customHeight="1">
      <c r="A30" s="28" t="s">
        <v>87</v>
      </c>
      <c r="D30" s="127">
        <f>D31</f>
        <v>0</v>
      </c>
      <c r="E30" s="18"/>
      <c r="F30" s="127">
        <v>-1</v>
      </c>
      <c r="G30" s="18"/>
      <c r="I30" s="113"/>
    </row>
    <row r="31" spans="1:10" ht="14.25" customHeight="1">
      <c r="A31" s="31" t="s">
        <v>84</v>
      </c>
      <c r="D31" s="127">
        <v>0</v>
      </c>
      <c r="E31" s="26"/>
      <c r="F31" s="127">
        <v>-1</v>
      </c>
      <c r="G31" s="26"/>
      <c r="I31" s="113"/>
    </row>
    <row r="32" spans="1:10" ht="14.25" customHeight="1">
      <c r="A32" s="143" t="s">
        <v>90</v>
      </c>
      <c r="B32" s="98"/>
      <c r="C32" s="96"/>
      <c r="D32" s="144">
        <f>+D28+D31</f>
        <v>-3</v>
      </c>
      <c r="E32" s="99"/>
      <c r="F32" s="144">
        <f>+F28+F31</f>
        <v>-6.7000000000000011</v>
      </c>
      <c r="G32" s="99"/>
      <c r="I32" s="113"/>
      <c r="J32" s="54"/>
    </row>
    <row r="33" spans="1:10" ht="14.25" customHeight="1">
      <c r="A33" s="143" t="s">
        <v>91</v>
      </c>
      <c r="D33" s="123">
        <f>+D32</f>
        <v>-3</v>
      </c>
      <c r="E33" s="26"/>
      <c r="F33" s="123">
        <f>+F32</f>
        <v>-6.7000000000000011</v>
      </c>
      <c r="G33" s="26"/>
      <c r="H33" s="116"/>
      <c r="I33" s="116" t="s">
        <v>11</v>
      </c>
      <c r="J33" s="54"/>
    </row>
    <row r="34" spans="1:10" ht="14.25" hidden="1" customHeight="1">
      <c r="A34" s="28" t="s">
        <v>51</v>
      </c>
      <c r="D34" s="128"/>
      <c r="E34" s="26"/>
      <c r="F34" s="128"/>
      <c r="G34" s="26"/>
      <c r="I34" s="113"/>
    </row>
    <row r="35" spans="1:10" ht="14.25" hidden="1" customHeight="1">
      <c r="A35" s="31" t="s">
        <v>53</v>
      </c>
      <c r="D35" s="128">
        <v>0</v>
      </c>
      <c r="E35" s="26"/>
      <c r="F35" s="128">
        <v>0</v>
      </c>
      <c r="G35" s="26"/>
      <c r="H35" s="113" t="s">
        <v>11</v>
      </c>
      <c r="I35" s="113"/>
    </row>
    <row r="36" spans="1:10" ht="14.25" hidden="1" customHeight="1">
      <c r="A36" s="31" t="s">
        <v>71</v>
      </c>
      <c r="D36" s="127">
        <v>-0.3</v>
      </c>
      <c r="E36" s="26"/>
      <c r="F36" s="127">
        <v>-0.3</v>
      </c>
      <c r="G36" s="26"/>
      <c r="I36" s="113" t="s">
        <v>11</v>
      </c>
    </row>
    <row r="37" spans="1:10" ht="14.25" customHeight="1">
      <c r="A37" s="28" t="s">
        <v>52</v>
      </c>
      <c r="D37" s="182">
        <f>D32+D35+D36</f>
        <v>-3.3</v>
      </c>
      <c r="E37" s="27"/>
      <c r="F37" s="182">
        <f>F32+F35+F36</f>
        <v>-7.0000000000000009</v>
      </c>
      <c r="G37" s="27"/>
      <c r="I37" s="113" t="s">
        <v>11</v>
      </c>
    </row>
    <row r="38" spans="1:10" ht="14.25" customHeight="1">
      <c r="A38" s="28"/>
      <c r="D38" s="128"/>
      <c r="E38" s="26"/>
      <c r="F38" s="128"/>
      <c r="G38" s="26"/>
      <c r="I38" s="113"/>
    </row>
    <row r="39" spans="1:10" ht="14.25" customHeight="1">
      <c r="A39" s="28" t="s">
        <v>8</v>
      </c>
      <c r="D39" s="123">
        <v>372</v>
      </c>
      <c r="E39" s="26"/>
      <c r="F39" s="123">
        <v>383</v>
      </c>
      <c r="G39" s="26"/>
      <c r="I39" s="113"/>
    </row>
    <row r="40" spans="1:10" ht="18" customHeight="1" thickBot="1">
      <c r="A40" s="28" t="s">
        <v>61</v>
      </c>
      <c r="D40" s="139">
        <f>SUM(D37:D39)</f>
        <v>368.7</v>
      </c>
      <c r="E40" s="27"/>
      <c r="F40" s="139">
        <f>SUM(F37:F39)</f>
        <v>376</v>
      </c>
      <c r="G40" s="27"/>
      <c r="I40" s="113"/>
    </row>
    <row r="41" spans="1:10" ht="14.25" customHeight="1" thickTop="1">
      <c r="A41" s="28"/>
      <c r="D41" s="32"/>
      <c r="E41" s="26"/>
      <c r="F41" s="32"/>
      <c r="G41" s="26"/>
    </row>
    <row r="42" spans="1:10" ht="14.25" customHeight="1">
      <c r="A42" s="28" t="s">
        <v>77</v>
      </c>
      <c r="D42" s="78"/>
      <c r="E42" s="26"/>
      <c r="F42" s="78"/>
      <c r="G42" s="26"/>
    </row>
    <row r="43" spans="1:10" ht="18.75" customHeight="1" thickBot="1">
      <c r="A43" s="95" t="s">
        <v>73</v>
      </c>
      <c r="B43" s="98"/>
      <c r="C43" s="96"/>
      <c r="D43" s="184">
        <v>-0.05</v>
      </c>
      <c r="E43" s="185"/>
      <c r="F43" s="184">
        <v>-9.0937971014492747E-2</v>
      </c>
      <c r="G43" s="185"/>
    </row>
    <row r="44" spans="1:10" ht="18.75" customHeight="1" thickTop="1" thickBot="1">
      <c r="A44" s="95" t="s">
        <v>74</v>
      </c>
      <c r="B44" s="98"/>
      <c r="C44" s="96"/>
      <c r="D44" s="184">
        <v>-0.05</v>
      </c>
      <c r="E44" s="185"/>
      <c r="F44" s="184">
        <v>-9.0937971014492747E-2</v>
      </c>
      <c r="G44" s="185"/>
    </row>
    <row r="45" spans="1:10" ht="18.75" customHeight="1" thickTop="1" thickBot="1">
      <c r="A45" s="95" t="s">
        <v>75</v>
      </c>
      <c r="D45" s="186">
        <v>-0.05</v>
      </c>
      <c r="E45" s="187"/>
      <c r="F45" s="186">
        <v>-9.5356666666666701E-2</v>
      </c>
      <c r="G45" s="187"/>
    </row>
    <row r="46" spans="1:10" ht="18.75" customHeight="1" thickTop="1" thickBot="1">
      <c r="A46" s="31" t="s">
        <v>9</v>
      </c>
      <c r="D46" s="188">
        <v>69000</v>
      </c>
      <c r="E46" s="187"/>
      <c r="F46" s="188">
        <v>69000</v>
      </c>
      <c r="G46" s="187"/>
    </row>
    <row r="47" spans="1:10" ht="18.75" customHeight="1" thickTop="1" thickBot="1">
      <c r="A47" s="31" t="s">
        <v>10</v>
      </c>
      <c r="D47" s="186">
        <v>10</v>
      </c>
      <c r="E47" s="187"/>
      <c r="F47" s="186">
        <v>10</v>
      </c>
      <c r="G47" s="187"/>
      <c r="I47" s="30" t="s">
        <v>11</v>
      </c>
    </row>
    <row r="48" spans="1:10" ht="14.25" customHeight="1" thickTop="1">
      <c r="A48" s="31"/>
      <c r="D48" s="32"/>
      <c r="E48" s="26"/>
      <c r="F48" s="32"/>
    </row>
    <row r="49" spans="1:8" ht="48.75" customHeight="1">
      <c r="A49" s="29"/>
      <c r="D49" s="33"/>
      <c r="F49" s="33"/>
      <c r="G49" s="30" t="s">
        <v>11</v>
      </c>
    </row>
    <row r="50" spans="1:8" s="72" customFormat="1" ht="13.5" customHeight="1">
      <c r="A50" s="80"/>
      <c r="B50" s="80"/>
      <c r="C50" s="80"/>
      <c r="D50" s="80"/>
      <c r="E50" s="80"/>
      <c r="F50" s="80"/>
      <c r="H50" s="115"/>
    </row>
    <row r="51" spans="1:8" ht="35.1" customHeight="1">
      <c r="A51" s="81"/>
      <c r="B51" s="34"/>
      <c r="C51" s="81"/>
      <c r="D51" s="81"/>
      <c r="E51" s="81"/>
      <c r="F51" s="81"/>
    </row>
    <row r="52" spans="1:8" ht="14.25" customHeight="1">
      <c r="A52" s="81"/>
      <c r="B52" s="34"/>
      <c r="C52" s="81"/>
      <c r="D52" s="81"/>
      <c r="E52" s="81"/>
      <c r="F52" s="81"/>
    </row>
    <row r="53" spans="1:8" ht="14.25" customHeight="1">
      <c r="A53" s="81"/>
      <c r="B53" s="34"/>
      <c r="C53" s="81"/>
      <c r="D53" s="81"/>
      <c r="E53" s="81"/>
      <c r="F53" s="81"/>
    </row>
    <row r="54" spans="1:8" ht="31.5" customHeight="1">
      <c r="A54" s="81"/>
      <c r="B54" s="34"/>
      <c r="C54" s="81"/>
      <c r="D54" s="81"/>
      <c r="E54" s="81"/>
      <c r="F54" s="81"/>
    </row>
    <row r="55" spans="1:8" ht="27.75" customHeight="1"/>
    <row r="56" spans="1:8" ht="21" customHeight="1" thickBot="1">
      <c r="A56" s="57" t="s">
        <v>11</v>
      </c>
      <c r="B56" s="79"/>
      <c r="C56" s="57"/>
      <c r="D56" s="57"/>
      <c r="E56" s="58"/>
      <c r="F56" s="57"/>
    </row>
    <row r="57" spans="1:8" ht="14.25" customHeight="1" thickTop="1">
      <c r="A57" s="31"/>
      <c r="B57" s="66" t="s">
        <v>11</v>
      </c>
      <c r="C57" s="66"/>
      <c r="D57" s="73"/>
      <c r="E57" s="74"/>
      <c r="F57" s="73"/>
    </row>
  </sheetData>
  <mergeCells count="1">
    <mergeCell ref="A8:D8"/>
  </mergeCells>
  <phoneticPr fontId="2" type="noConversion"/>
  <pageMargins left="0.74" right="0.46" top="0.76" bottom="0.16" header="0.39370078740157499" footer="0.6"/>
  <pageSetup scale="87" firstPageNumber="3" fitToWidth="0" fitToHeight="0" orientation="portrait" useFirstPageNumber="1" r:id="rId1"/>
  <headerFooter alignWithMargins="0">
    <oddFooter>&amp;C&amp;"Univers for KPMG,Regular"4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"/>
  <sheetViews>
    <sheetView showGridLines="0" topLeftCell="A11" zoomScaleNormal="100" workbookViewId="0">
      <selection activeCell="A29" sqref="A29"/>
    </sheetView>
  </sheetViews>
  <sheetFormatPr defaultColWidth="11.42578125" defaultRowHeight="12.75"/>
  <cols>
    <col min="1" max="1" width="32.42578125" style="1" customWidth="1"/>
    <col min="2" max="2" width="4.28515625" style="1" customWidth="1"/>
    <col min="3" max="3" width="13.28515625" style="1" customWidth="1"/>
    <col min="4" max="4" width="4.85546875" style="1" customWidth="1"/>
    <col min="5" max="5" width="12.85546875" style="1" customWidth="1"/>
    <col min="6" max="6" width="4.85546875" style="1" customWidth="1"/>
    <col min="7" max="7" width="12.85546875" style="1" customWidth="1"/>
    <col min="8" max="8" width="4.85546875" style="1" customWidth="1"/>
    <col min="9" max="9" width="12.85546875" style="1" customWidth="1"/>
    <col min="10" max="12" width="11.42578125" style="1"/>
    <col min="13" max="13" width="12.28515625" style="1" bestFit="1" customWidth="1"/>
    <col min="14" max="16384" width="11.42578125" style="1"/>
  </cols>
  <sheetData>
    <row r="1" spans="1:11" ht="15" customHeight="1">
      <c r="A1" s="190" t="str">
        <f>'Estado de Resultados'!A1</f>
        <v xml:space="preserve">CUSCATLÁN SV INVERSIONES, S.A. DE C.V. </v>
      </c>
      <c r="B1" s="192"/>
      <c r="C1" s="96"/>
      <c r="D1" s="96"/>
      <c r="E1" s="96"/>
      <c r="F1" s="96"/>
      <c r="G1" s="96"/>
      <c r="H1" s="96"/>
      <c r="I1" s="96"/>
    </row>
    <row r="2" spans="1:11" ht="15" customHeight="1">
      <c r="A2" s="192" t="s">
        <v>56</v>
      </c>
      <c r="B2" s="192" t="s">
        <v>11</v>
      </c>
      <c r="C2" s="192" t="s">
        <v>11</v>
      </c>
      <c r="D2" s="192" t="s">
        <v>11</v>
      </c>
      <c r="E2" s="192" t="s">
        <v>11</v>
      </c>
      <c r="F2" s="192" t="s">
        <v>11</v>
      </c>
      <c r="G2" s="192" t="s">
        <v>11</v>
      </c>
      <c r="H2" s="192" t="s">
        <v>11</v>
      </c>
      <c r="I2" s="192" t="s">
        <v>11</v>
      </c>
    </row>
    <row r="3" spans="1:11" ht="15" customHeight="1">
      <c r="A3" s="199" t="str">
        <f>'Estado de Resultados'!A3</f>
        <v>(Compañía Salvadoreña Subsidiaria de Banco Cuscatlán SV, S.A.)</v>
      </c>
      <c r="B3" s="199"/>
      <c r="C3" s="199"/>
      <c r="D3" s="199"/>
      <c r="E3" s="199"/>
      <c r="F3" s="199"/>
      <c r="G3" s="199"/>
      <c r="H3" s="199"/>
      <c r="I3" s="199"/>
    </row>
    <row r="4" spans="1:11" ht="15" customHeight="1">
      <c r="A4" s="200" t="s">
        <v>22</v>
      </c>
      <c r="B4" s="200"/>
      <c r="C4" s="200"/>
      <c r="D4" s="200"/>
      <c r="E4" s="200"/>
      <c r="F4" s="200"/>
      <c r="G4" s="200"/>
      <c r="H4" s="200"/>
      <c r="I4" s="200"/>
    </row>
    <row r="5" spans="1:11" ht="15" customHeight="1">
      <c r="A5" s="136"/>
      <c r="B5" s="136"/>
      <c r="C5" s="136"/>
      <c r="D5" s="136"/>
      <c r="E5" s="136"/>
      <c r="F5" s="136"/>
      <c r="G5" s="136"/>
      <c r="H5" s="136"/>
      <c r="I5" s="136"/>
    </row>
    <row r="6" spans="1:11" ht="18.75" customHeight="1">
      <c r="A6" s="201" t="s">
        <v>63</v>
      </c>
      <c r="B6" s="201"/>
      <c r="C6" s="201"/>
      <c r="D6" s="201"/>
      <c r="E6" s="201"/>
      <c r="F6" s="201"/>
      <c r="G6" s="201"/>
      <c r="H6" s="201"/>
      <c r="I6" s="201"/>
    </row>
    <row r="7" spans="1:11" ht="15" customHeight="1">
      <c r="A7" s="137"/>
      <c r="B7" s="137"/>
      <c r="C7" s="137"/>
      <c r="D7" s="137"/>
      <c r="E7" s="137"/>
      <c r="F7" s="137"/>
      <c r="G7" s="137"/>
      <c r="H7" s="137"/>
      <c r="I7" s="137"/>
    </row>
    <row r="8" spans="1:11" ht="15" customHeight="1">
      <c r="A8" s="198" t="s">
        <v>111</v>
      </c>
      <c r="B8" s="198"/>
      <c r="C8" s="198"/>
      <c r="D8" s="198"/>
      <c r="E8" s="198"/>
      <c r="F8" s="198"/>
      <c r="G8" s="198"/>
      <c r="H8" s="198"/>
      <c r="I8" s="198"/>
    </row>
    <row r="9" spans="1:11" ht="15" customHeight="1">
      <c r="A9" s="136"/>
      <c r="B9" s="136"/>
      <c r="C9" s="136"/>
      <c r="D9" s="136"/>
      <c r="E9" s="136"/>
      <c r="F9" s="136"/>
      <c r="G9" s="136"/>
      <c r="H9" s="136"/>
      <c r="I9" s="136"/>
    </row>
    <row r="10" spans="1:11" ht="15" customHeight="1">
      <c r="A10" s="198" t="s">
        <v>82</v>
      </c>
      <c r="B10" s="198"/>
      <c r="C10" s="198"/>
      <c r="D10" s="198"/>
      <c r="E10" s="198"/>
    </row>
    <row r="11" spans="1:11" ht="15" customHeight="1" thickBot="1">
      <c r="A11" s="136"/>
      <c r="B11" s="136"/>
      <c r="C11" s="136"/>
      <c r="D11" s="136"/>
      <c r="E11" s="136"/>
    </row>
    <row r="12" spans="1:11" ht="29.25" customHeight="1" thickTop="1">
      <c r="A12" s="20"/>
      <c r="B12" s="20"/>
      <c r="C12" s="20"/>
      <c r="D12" s="20"/>
      <c r="E12" s="20"/>
      <c r="F12" s="20"/>
      <c r="G12" s="20"/>
      <c r="H12" s="20"/>
      <c r="I12" s="20"/>
    </row>
    <row r="13" spans="1:11" s="101" customFormat="1" ht="24" customHeight="1">
      <c r="A13" s="3"/>
      <c r="B13" s="103"/>
      <c r="C13" s="150" t="s">
        <v>104</v>
      </c>
      <c r="D13" s="104"/>
      <c r="E13" s="104"/>
      <c r="F13" s="104"/>
      <c r="G13" s="104" t="s">
        <v>68</v>
      </c>
      <c r="H13" s="104"/>
      <c r="I13" s="104"/>
      <c r="K13" s="101" t="s">
        <v>11</v>
      </c>
    </row>
    <row r="14" spans="1:11" s="101" customFormat="1">
      <c r="A14" s="4"/>
      <c r="B14" s="103"/>
      <c r="C14" s="105" t="s">
        <v>54</v>
      </c>
      <c r="D14" s="105"/>
      <c r="E14" s="105" t="s">
        <v>33</v>
      </c>
      <c r="F14" s="105"/>
      <c r="G14" s="105" t="s">
        <v>69</v>
      </c>
      <c r="H14" s="105"/>
      <c r="I14" s="105" t="s">
        <v>21</v>
      </c>
    </row>
    <row r="15" spans="1:11" ht="18.75" customHeight="1">
      <c r="A15" s="4"/>
      <c r="B15" s="5"/>
      <c r="C15" s="19"/>
      <c r="D15" s="19"/>
      <c r="E15" s="19"/>
      <c r="F15" s="19"/>
      <c r="G15" s="19"/>
      <c r="H15" s="19"/>
      <c r="I15" s="19"/>
    </row>
    <row r="16" spans="1:11" ht="19.5" customHeight="1">
      <c r="A16" s="4"/>
      <c r="B16" s="4"/>
      <c r="C16" s="180"/>
      <c r="D16" s="180"/>
      <c r="E16" s="180"/>
      <c r="F16" s="180"/>
      <c r="G16" s="180"/>
      <c r="H16" s="180"/>
      <c r="I16" s="180"/>
    </row>
    <row r="17" spans="1:13" ht="15" customHeight="1">
      <c r="A17" s="101" t="s">
        <v>106</v>
      </c>
      <c r="B17" s="4"/>
      <c r="C17" s="180">
        <v>690</v>
      </c>
      <c r="D17" s="180"/>
      <c r="E17" s="180">
        <v>137.9</v>
      </c>
      <c r="F17" s="180"/>
      <c r="G17" s="180">
        <v>383</v>
      </c>
      <c r="H17" s="180"/>
      <c r="I17" s="130">
        <f>SUM(C17:G17)</f>
        <v>1210.9000000000001</v>
      </c>
    </row>
    <row r="18" spans="1:13" ht="15.75" customHeight="1">
      <c r="A18" s="101" t="s">
        <v>38</v>
      </c>
      <c r="B18" s="101"/>
      <c r="C18" s="130">
        <v>0</v>
      </c>
      <c r="D18" s="134"/>
      <c r="E18" s="131">
        <v>0</v>
      </c>
      <c r="F18" s="134"/>
      <c r="G18" s="131">
        <v>-7</v>
      </c>
      <c r="H18" s="134"/>
      <c r="I18" s="131">
        <f>SUM(C18:G18)</f>
        <v>-7</v>
      </c>
      <c r="J18" s="117"/>
      <c r="K18" s="117"/>
      <c r="L18" s="117"/>
      <c r="M18" s="117"/>
    </row>
    <row r="19" spans="1:13" ht="18" customHeight="1" thickBot="1">
      <c r="A19" s="102" t="s">
        <v>107</v>
      </c>
      <c r="B19" s="101"/>
      <c r="C19" s="142">
        <f>SUM(C17:C18)</f>
        <v>690</v>
      </c>
      <c r="D19" s="141"/>
      <c r="E19" s="142">
        <f>SUM(E17:E18)</f>
        <v>137.9</v>
      </c>
      <c r="F19" s="141"/>
      <c r="G19" s="142">
        <f>SUM(G17:G18)</f>
        <v>376</v>
      </c>
      <c r="H19" s="141"/>
      <c r="I19" s="142">
        <f>SUM(I17:I18)</f>
        <v>1203.9000000000001</v>
      </c>
      <c r="J19" s="117"/>
      <c r="K19" s="117"/>
      <c r="L19" s="117"/>
      <c r="M19" s="117"/>
    </row>
    <row r="20" spans="1:13" ht="20.25" customHeight="1" thickTop="1">
      <c r="A20" s="4" t="s">
        <v>11</v>
      </c>
      <c r="B20" s="4"/>
      <c r="I20" s="1" t="s">
        <v>11</v>
      </c>
      <c r="J20" s="1" t="s">
        <v>11</v>
      </c>
    </row>
    <row r="21" spans="1:13" ht="20.25" customHeight="1">
      <c r="A21" s="101" t="s">
        <v>113</v>
      </c>
      <c r="B21" s="4"/>
      <c r="C21" s="180">
        <v>690</v>
      </c>
      <c r="D21" s="180"/>
      <c r="E21" s="180">
        <v>137.9</v>
      </c>
      <c r="F21" s="180"/>
      <c r="G21" s="180">
        <v>372</v>
      </c>
      <c r="H21" s="180"/>
      <c r="I21" s="130">
        <f>SUM(C21:G21)</f>
        <v>1199.9000000000001</v>
      </c>
    </row>
    <row r="22" spans="1:13" ht="20.25" customHeight="1">
      <c r="A22" s="101" t="s">
        <v>38</v>
      </c>
      <c r="B22" s="101"/>
      <c r="C22" s="130">
        <v>0</v>
      </c>
      <c r="D22" s="134"/>
      <c r="E22" s="131">
        <v>0</v>
      </c>
      <c r="F22" s="134"/>
      <c r="G22" s="131">
        <v>-3</v>
      </c>
      <c r="H22" s="134"/>
      <c r="I22" s="131">
        <f>SUM(C22:G22)</f>
        <v>-3</v>
      </c>
    </row>
    <row r="23" spans="1:13" ht="20.25" customHeight="1" thickBot="1">
      <c r="A23" s="102" t="s">
        <v>112</v>
      </c>
      <c r="B23" s="101"/>
      <c r="C23" s="142">
        <f>SUM(C21:C22)</f>
        <v>690</v>
      </c>
      <c r="D23" s="141"/>
      <c r="E23" s="142">
        <f>SUM(E21:E22)</f>
        <v>137.9</v>
      </c>
      <c r="F23" s="141"/>
      <c r="G23" s="142">
        <f>SUM(G21:G22)</f>
        <v>369</v>
      </c>
      <c r="H23" s="141"/>
      <c r="I23" s="142">
        <f>SUM(I21:I22)</f>
        <v>1196.9000000000001</v>
      </c>
    </row>
    <row r="24" spans="1:13" ht="15" customHeight="1" thickTop="1">
      <c r="A24" s="4"/>
      <c r="B24" s="4"/>
    </row>
    <row r="25" spans="1:13" ht="15" customHeight="1">
      <c r="A25" s="35"/>
      <c r="B25" s="35"/>
      <c r="C25" s="35"/>
      <c r="D25" s="35"/>
      <c r="E25" s="35"/>
      <c r="F25" s="18"/>
    </row>
    <row r="26" spans="1:13" ht="15" customHeight="1">
      <c r="A26" s="35"/>
      <c r="B26" s="35"/>
      <c r="C26" s="35"/>
      <c r="D26" s="35"/>
      <c r="E26" s="35"/>
      <c r="F26" s="18"/>
    </row>
    <row r="27" spans="1:13" ht="15" customHeight="1">
      <c r="A27" s="35"/>
      <c r="B27" s="35"/>
      <c r="C27" s="35"/>
      <c r="D27" s="35"/>
      <c r="E27" s="35"/>
      <c r="F27" s="18"/>
    </row>
    <row r="28" spans="1:13" ht="15" customHeight="1">
      <c r="A28" s="35"/>
      <c r="B28" s="35"/>
      <c r="C28" s="35"/>
      <c r="D28" s="35"/>
      <c r="E28" s="35"/>
      <c r="F28" s="18"/>
    </row>
    <row r="29" spans="1:13" s="72" customFormat="1" ht="13.5" customHeight="1">
      <c r="A29" s="80"/>
      <c r="B29" s="80"/>
      <c r="C29" s="80"/>
      <c r="D29" s="80"/>
      <c r="E29" s="80"/>
      <c r="F29" s="16"/>
      <c r="H29" s="115"/>
    </row>
    <row r="30" spans="1:13" s="17" customFormat="1" ht="26.45" customHeight="1">
      <c r="A30" s="36"/>
      <c r="B30" s="36"/>
      <c r="C30" s="36"/>
      <c r="D30" s="36"/>
      <c r="E30" s="36"/>
      <c r="F30" s="16"/>
    </row>
    <row r="31" spans="1:13" s="17" customFormat="1" ht="15" customHeight="1">
      <c r="A31" s="36"/>
      <c r="B31" s="36"/>
      <c r="C31" s="36"/>
      <c r="D31" s="36"/>
      <c r="E31" s="36"/>
      <c r="F31" s="16"/>
    </row>
    <row r="32" spans="1:13" s="17" customFormat="1" ht="15" customHeight="1">
      <c r="A32" s="36"/>
      <c r="B32" s="36"/>
      <c r="C32" s="36"/>
      <c r="D32" s="36"/>
      <c r="E32" s="36"/>
      <c r="F32" s="16"/>
    </row>
    <row r="33" spans="1:9" s="17" customFormat="1" ht="15" customHeight="1">
      <c r="A33" s="36"/>
      <c r="B33" s="36"/>
      <c r="C33" s="36"/>
      <c r="D33" s="36"/>
      <c r="E33" s="36"/>
      <c r="F33" s="16"/>
    </row>
    <row r="34" spans="1:9" s="17" customFormat="1" ht="15" customHeight="1">
      <c r="A34" s="36"/>
      <c r="B34" s="36"/>
      <c r="C34" s="36"/>
      <c r="D34" s="36"/>
      <c r="E34" s="36"/>
      <c r="F34" s="16"/>
    </row>
    <row r="35" spans="1:9" s="17" customFormat="1" ht="15" customHeight="1">
      <c r="A35" s="36"/>
      <c r="B35" s="36"/>
      <c r="C35" s="36"/>
      <c r="D35" s="36"/>
      <c r="E35" s="36"/>
      <c r="F35" s="16"/>
    </row>
    <row r="36" spans="1:9" s="17" customFormat="1" ht="15" customHeight="1">
      <c r="A36" s="36"/>
      <c r="B36" s="36"/>
      <c r="C36" s="36"/>
      <c r="D36" s="36"/>
      <c r="E36" s="36"/>
      <c r="F36" s="16"/>
    </row>
    <row r="37" spans="1:9" s="17" customFormat="1" ht="15" customHeight="1">
      <c r="A37" s="36"/>
      <c r="B37" s="36"/>
      <c r="C37" s="36"/>
      <c r="D37" s="36"/>
      <c r="E37" s="36"/>
      <c r="F37" s="16"/>
    </row>
    <row r="38" spans="1:9" s="17" customFormat="1" ht="15" customHeight="1">
      <c r="A38" s="36"/>
      <c r="B38" s="36"/>
      <c r="C38" s="36"/>
      <c r="D38" s="36"/>
      <c r="E38" s="36"/>
      <c r="F38" s="16"/>
    </row>
    <row r="39" spans="1:9" s="17" customFormat="1" ht="15" customHeight="1">
      <c r="A39" s="36"/>
      <c r="B39" s="36"/>
      <c r="C39" s="36"/>
      <c r="D39" s="36"/>
      <c r="E39" s="36"/>
      <c r="F39" s="16"/>
    </row>
    <row r="40" spans="1:9" s="17" customFormat="1" ht="15" customHeight="1">
      <c r="A40" s="36"/>
      <c r="B40" s="36"/>
      <c r="C40" s="36"/>
      <c r="D40" s="36"/>
      <c r="E40" s="36"/>
      <c r="F40" s="16"/>
    </row>
    <row r="41" spans="1:9" s="17" customFormat="1" ht="15" customHeight="1">
      <c r="A41" s="36"/>
      <c r="B41" s="36"/>
      <c r="C41" s="36"/>
      <c r="D41" s="36"/>
      <c r="E41" s="36"/>
      <c r="F41" s="16"/>
    </row>
    <row r="42" spans="1:9" s="17" customFormat="1" ht="15" customHeight="1">
      <c r="A42" s="36"/>
      <c r="B42" s="36"/>
      <c r="C42" s="36"/>
      <c r="D42" s="36"/>
      <c r="E42" s="36"/>
      <c r="F42" s="16"/>
    </row>
    <row r="43" spans="1:9" s="17" customFormat="1" ht="15" customHeight="1">
      <c r="A43" s="36"/>
      <c r="B43" s="36"/>
      <c r="C43" s="36"/>
      <c r="D43" s="36"/>
      <c r="E43" s="36"/>
      <c r="F43" s="16"/>
    </row>
    <row r="44" spans="1:9" s="17" customFormat="1" ht="15" customHeight="1">
      <c r="A44" s="36"/>
      <c r="B44" s="36"/>
      <c r="C44" s="36"/>
      <c r="D44" s="36"/>
      <c r="E44" s="36"/>
      <c r="F44" s="16"/>
    </row>
    <row r="45" spans="1:9" s="17" customFormat="1" ht="15" customHeight="1">
      <c r="A45" s="36"/>
      <c r="B45" s="36"/>
      <c r="C45" s="36"/>
      <c r="D45" s="36"/>
      <c r="E45" s="36"/>
      <c r="F45" s="16"/>
    </row>
    <row r="46" spans="1:9" s="17" customFormat="1" ht="6.75" customHeight="1">
      <c r="A46" s="36"/>
      <c r="B46" s="36"/>
      <c r="C46" s="36"/>
      <c r="D46" s="36"/>
      <c r="E46" s="36"/>
      <c r="F46" s="16"/>
    </row>
    <row r="47" spans="1:9" ht="15" customHeight="1" thickBot="1">
      <c r="A47" s="136"/>
      <c r="B47" s="136"/>
      <c r="C47" s="136"/>
      <c r="D47" s="136"/>
      <c r="E47" s="136"/>
    </row>
    <row r="48" spans="1:9" ht="15" customHeight="1" thickTop="1">
      <c r="A48" s="20"/>
      <c r="B48" s="20"/>
      <c r="C48" s="20"/>
      <c r="D48" s="20"/>
      <c r="E48" s="20"/>
      <c r="F48" s="20"/>
      <c r="G48" s="20"/>
      <c r="H48" s="20"/>
      <c r="I48" s="20"/>
    </row>
    <row r="52" spans="1:15">
      <c r="A52" s="14"/>
      <c r="B52" s="14"/>
      <c r="C52" s="14"/>
    </row>
    <row r="53" spans="1:15">
      <c r="A53" s="14"/>
      <c r="B53" s="14"/>
      <c r="C53" s="14"/>
    </row>
    <row r="54" spans="1:15">
      <c r="A54" s="37"/>
      <c r="B54" s="37"/>
      <c r="C54" s="38"/>
      <c r="D54" s="38"/>
      <c r="E54" s="23"/>
      <c r="F54" s="23"/>
      <c r="G54" s="2"/>
      <c r="H54" s="2"/>
      <c r="I54" s="2"/>
      <c r="J54" s="2"/>
      <c r="K54" s="2"/>
    </row>
    <row r="55" spans="1:15">
      <c r="A55" s="37"/>
      <c r="B55" s="37"/>
      <c r="C55" s="38"/>
      <c r="D55" s="38"/>
      <c r="L55" s="2"/>
    </row>
    <row r="56" spans="1:15">
      <c r="A56" s="37"/>
      <c r="B56" s="37"/>
      <c r="C56" s="38"/>
      <c r="D56" s="38"/>
      <c r="M56" s="2"/>
      <c r="N56" s="2"/>
      <c r="O56" s="2"/>
    </row>
    <row r="57" spans="1:15" s="2" customFormat="1" ht="15" customHeight="1">
      <c r="A57" s="37"/>
      <c r="B57" s="37"/>
      <c r="C57" s="38"/>
      <c r="D57" s="38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5" customHeight="1">
      <c r="A58" s="37"/>
      <c r="B58" s="37"/>
      <c r="C58" s="38"/>
      <c r="D58" s="38"/>
    </row>
    <row r="59" spans="1:15" ht="15" customHeight="1">
      <c r="A59" s="39"/>
      <c r="B59" s="39"/>
      <c r="C59" s="39"/>
      <c r="D59" s="39"/>
      <c r="E59" s="39"/>
      <c r="F59" s="39"/>
      <c r="G59" s="39"/>
    </row>
    <row r="60" spans="1:15" ht="15" customHeight="1">
      <c r="A60" s="39"/>
      <c r="B60" s="39"/>
      <c r="C60" s="39"/>
      <c r="D60" s="39"/>
      <c r="E60" s="39"/>
      <c r="F60" s="39"/>
      <c r="G60" s="39"/>
    </row>
    <row r="61" spans="1:15" ht="15" customHeight="1">
      <c r="A61" s="39"/>
      <c r="B61" s="39"/>
      <c r="C61" s="39"/>
      <c r="D61" s="39"/>
      <c r="E61" s="39"/>
      <c r="F61" s="39"/>
      <c r="G61" s="39"/>
    </row>
    <row r="62" spans="1:15">
      <c r="A62" s="39"/>
      <c r="B62" s="39"/>
      <c r="C62" s="39"/>
      <c r="D62" s="39"/>
      <c r="E62" s="39"/>
      <c r="F62" s="39"/>
      <c r="G62" s="39"/>
    </row>
    <row r="63" spans="1:15">
      <c r="A63" s="39"/>
      <c r="B63" s="39"/>
      <c r="C63" s="39"/>
      <c r="D63" s="39"/>
      <c r="E63" s="39"/>
      <c r="F63" s="39"/>
      <c r="G63" s="39"/>
    </row>
    <row r="64" spans="1:15">
      <c r="A64" s="39"/>
      <c r="B64" s="39"/>
      <c r="C64" s="39"/>
      <c r="D64" s="39"/>
      <c r="E64" s="39"/>
      <c r="F64" s="39"/>
      <c r="G64" s="39"/>
    </row>
    <row r="65" spans="1:11">
      <c r="A65" s="39"/>
      <c r="B65" s="39"/>
      <c r="C65" s="39"/>
      <c r="D65" s="39"/>
      <c r="E65" s="39"/>
      <c r="F65" s="39"/>
      <c r="G65" s="39"/>
    </row>
    <row r="66" spans="1:11">
      <c r="A66" s="39"/>
      <c r="B66" s="39"/>
      <c r="C66" s="39"/>
      <c r="D66" s="39"/>
      <c r="E66" s="39"/>
      <c r="F66" s="39"/>
      <c r="G66" s="39"/>
    </row>
    <row r="67" spans="1:11">
      <c r="A67" s="86"/>
      <c r="B67" s="86"/>
      <c r="C67" s="86"/>
      <c r="D67" s="86"/>
      <c r="E67" s="86"/>
      <c r="F67" s="86"/>
      <c r="G67" s="86"/>
      <c r="H67" s="2"/>
      <c r="I67" s="2"/>
      <c r="J67" s="2"/>
      <c r="K67" s="2"/>
    </row>
    <row r="68" spans="1:11">
      <c r="A68" s="86"/>
      <c r="B68" s="86"/>
      <c r="C68" s="86"/>
      <c r="D68" s="86"/>
      <c r="E68" s="86"/>
      <c r="F68" s="86"/>
      <c r="G68" s="86"/>
      <c r="H68" s="2"/>
      <c r="I68" s="2"/>
      <c r="J68" s="2"/>
      <c r="K68" s="2"/>
    </row>
    <row r="69" spans="1:11">
      <c r="A69" s="86"/>
      <c r="B69" s="86"/>
      <c r="C69" s="86"/>
      <c r="D69" s="86"/>
      <c r="E69" s="86"/>
      <c r="F69" s="86"/>
      <c r="G69" s="86"/>
      <c r="H69" s="2"/>
      <c r="I69" s="2"/>
      <c r="J69" s="2"/>
      <c r="K69" s="2"/>
    </row>
    <row r="70" spans="1:11">
      <c r="A70" s="86"/>
      <c r="B70" s="86"/>
      <c r="C70" s="86"/>
      <c r="D70" s="86"/>
      <c r="E70" s="86"/>
      <c r="F70" s="86"/>
      <c r="G70" s="86"/>
      <c r="H70" s="2"/>
      <c r="I70" s="2"/>
      <c r="J70" s="2"/>
      <c r="K70" s="2"/>
    </row>
    <row r="71" spans="1:11">
      <c r="A71" s="87"/>
      <c r="B71" s="87"/>
      <c r="C71" s="87"/>
      <c r="D71" s="2"/>
      <c r="E71" s="2"/>
      <c r="F71" s="87"/>
      <c r="G71" s="87"/>
      <c r="H71" s="87"/>
      <c r="I71" s="87"/>
      <c r="J71" s="2"/>
      <c r="K71" s="2"/>
    </row>
    <row r="72" spans="1:11">
      <c r="A72" s="88"/>
      <c r="B72" s="89"/>
      <c r="C72" s="90"/>
      <c r="D72" s="91"/>
      <c r="E72" s="91"/>
      <c r="F72" s="90"/>
      <c r="G72" s="90"/>
      <c r="H72" s="90"/>
      <c r="I72" s="90"/>
      <c r="J72" s="2"/>
      <c r="K72" s="2"/>
    </row>
    <row r="73" spans="1:1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</sheetData>
  <mergeCells count="5">
    <mergeCell ref="A10:E10"/>
    <mergeCell ref="A3:I3"/>
    <mergeCell ref="A4:I4"/>
    <mergeCell ref="A6:I6"/>
    <mergeCell ref="A8:I8"/>
  </mergeCells>
  <phoneticPr fontId="2" type="noConversion"/>
  <pageMargins left="0.8" right="0.35" top="0.97" bottom="0.3" header="0.39370078740157499" footer="0.7"/>
  <pageSetup scale="90" firstPageNumber="4" fitToWidth="0" fitToHeight="0" orientation="portrait" useFirstPageNumber="1" horizontalDpi="4294967295" verticalDpi="4294967295" r:id="rId1"/>
  <headerFooter alignWithMargins="0">
    <oddFooter>&amp;C&amp;"Univers for KPMG,Regular"5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showGridLines="0" tabSelected="1" zoomScaleNormal="100" zoomScaleSheetLayoutView="120" workbookViewId="0">
      <selection activeCell="A43" sqref="A43"/>
    </sheetView>
  </sheetViews>
  <sheetFormatPr defaultColWidth="11.42578125" defaultRowHeight="14.25" customHeight="1"/>
  <cols>
    <col min="1" max="1" width="72.85546875" style="42" customWidth="1"/>
    <col min="2" max="2" width="5.42578125" style="42" customWidth="1"/>
    <col min="3" max="3" width="3.28515625" style="42" customWidth="1"/>
    <col min="4" max="4" width="8.5703125" style="42" customWidth="1"/>
    <col min="5" max="5" width="4.28515625" style="42" customWidth="1"/>
    <col min="6" max="6" width="8.5703125" style="42" customWidth="1"/>
    <col min="7" max="7" width="20" style="42" customWidth="1"/>
    <col min="8" max="8" width="13.140625" style="42" bestFit="1" customWidth="1"/>
    <col min="9" max="9" width="12.28515625" style="42" bestFit="1" customWidth="1"/>
    <col min="10" max="16384" width="11.42578125" style="42"/>
  </cols>
  <sheetData>
    <row r="1" spans="1:8" ht="14.25" customHeight="1">
      <c r="A1" s="40" t="s">
        <v>114</v>
      </c>
      <c r="B1" s="30"/>
      <c r="C1" s="30"/>
      <c r="D1" s="30"/>
      <c r="E1" s="30"/>
      <c r="F1" s="30"/>
    </row>
    <row r="2" spans="1:8" ht="14.25" customHeight="1">
      <c r="A2" s="40" t="s">
        <v>56</v>
      </c>
      <c r="B2" s="30"/>
      <c r="C2" s="30"/>
      <c r="D2" s="30"/>
      <c r="E2" s="30"/>
      <c r="F2" s="30"/>
    </row>
    <row r="3" spans="1:8" ht="14.25" customHeight="1">
      <c r="A3" s="41" t="s">
        <v>115</v>
      </c>
      <c r="B3" s="41"/>
      <c r="C3" s="41"/>
      <c r="D3" s="41"/>
      <c r="E3" s="41"/>
      <c r="F3" s="41"/>
    </row>
    <row r="4" spans="1:8" ht="14.25" customHeight="1">
      <c r="A4" s="43" t="s">
        <v>22</v>
      </c>
      <c r="B4" s="43"/>
      <c r="C4" s="43"/>
      <c r="D4" s="43"/>
      <c r="E4" s="43"/>
      <c r="F4" s="43"/>
    </row>
    <row r="5" spans="1:8" ht="14.25" customHeight="1">
      <c r="A5" s="194"/>
      <c r="B5" s="194"/>
      <c r="C5" s="194"/>
      <c r="D5" s="194"/>
      <c r="E5" s="194"/>
      <c r="F5" s="194"/>
    </row>
    <row r="6" spans="1:8" ht="14.25" customHeight="1">
      <c r="A6" s="41" t="s">
        <v>64</v>
      </c>
      <c r="B6" s="41"/>
      <c r="C6" s="41"/>
      <c r="D6" s="41"/>
      <c r="E6" s="41"/>
      <c r="F6" s="41"/>
    </row>
    <row r="7" spans="1:8" ht="14.25" customHeight="1">
      <c r="A7" s="196"/>
      <c r="B7" s="196"/>
      <c r="C7" s="196"/>
      <c r="D7" s="196"/>
      <c r="E7" s="196"/>
      <c r="F7" s="196"/>
    </row>
    <row r="8" spans="1:8" ht="14.25" customHeight="1">
      <c r="A8" s="43" t="s">
        <v>111</v>
      </c>
      <c r="B8" s="43"/>
      <c r="C8" s="43"/>
      <c r="D8" s="43"/>
      <c r="E8" s="43"/>
      <c r="F8" s="43"/>
    </row>
    <row r="9" spans="1:8" ht="14.25" customHeight="1">
      <c r="A9" s="194"/>
      <c r="B9" s="194"/>
      <c r="C9" s="194"/>
      <c r="D9" s="194"/>
      <c r="E9" s="194"/>
      <c r="F9" s="194"/>
    </row>
    <row r="10" spans="1:8" ht="14.25" customHeight="1">
      <c r="A10" s="194" t="s">
        <v>82</v>
      </c>
      <c r="B10" s="194"/>
      <c r="C10" s="194"/>
      <c r="D10" s="194"/>
      <c r="E10" s="194"/>
      <c r="F10" s="194"/>
    </row>
    <row r="11" spans="1:8" ht="14.25" customHeight="1" thickBot="1">
      <c r="A11" s="202" t="s">
        <v>11</v>
      </c>
      <c r="B11" s="202"/>
      <c r="C11" s="202"/>
      <c r="D11" s="202"/>
      <c r="E11" s="202"/>
      <c r="F11" s="44"/>
    </row>
    <row r="12" spans="1:8" ht="18.75" customHeight="1" thickTop="1">
      <c r="A12" s="20"/>
      <c r="B12" s="20"/>
      <c r="C12" s="20"/>
      <c r="D12" s="20"/>
      <c r="E12" s="20"/>
      <c r="F12" s="20"/>
    </row>
    <row r="13" spans="1:8" ht="14.25" customHeight="1">
      <c r="A13" s="23"/>
      <c r="B13" s="45" t="s">
        <v>23</v>
      </c>
      <c r="C13" s="23"/>
      <c r="D13" s="46">
        <v>2020</v>
      </c>
      <c r="E13" s="45"/>
      <c r="F13" s="46">
        <v>2019</v>
      </c>
    </row>
    <row r="14" spans="1:8" ht="14.25" customHeight="1">
      <c r="A14" s="23"/>
      <c r="B14" s="23"/>
      <c r="C14" s="23"/>
      <c r="D14" s="46"/>
      <c r="E14" s="45"/>
      <c r="F14" s="46"/>
    </row>
    <row r="15" spans="1:8" ht="14.25" customHeight="1">
      <c r="A15" s="106" t="s">
        <v>67</v>
      </c>
      <c r="B15" s="107"/>
      <c r="C15" s="108"/>
      <c r="D15" s="109"/>
      <c r="E15" s="107"/>
      <c r="F15" s="109"/>
      <c r="G15" s="113"/>
      <c r="H15" s="113" t="s">
        <v>11</v>
      </c>
    </row>
    <row r="16" spans="1:8" ht="14.25" customHeight="1">
      <c r="A16" s="110" t="s">
        <v>12</v>
      </c>
      <c r="B16" s="110"/>
      <c r="C16" s="110"/>
      <c r="D16" s="132">
        <f>ROUND('[1]Estado de Flujo segun'!$D$16/1000,0)</f>
        <v>10</v>
      </c>
      <c r="E16" s="111" t="s">
        <v>11</v>
      </c>
      <c r="F16" s="132">
        <v>10.4</v>
      </c>
      <c r="G16" s="113"/>
      <c r="H16" s="113"/>
    </row>
    <row r="17" spans="1:9" ht="14.25" hidden="1" customHeight="1">
      <c r="A17" s="110" t="s">
        <v>13</v>
      </c>
      <c r="B17" s="110"/>
      <c r="C17" s="110"/>
      <c r="D17" s="132"/>
      <c r="E17" s="111"/>
      <c r="F17" s="132">
        <v>0</v>
      </c>
      <c r="G17" s="113"/>
      <c r="H17" s="113"/>
      <c r="I17" s="42" t="s">
        <v>11</v>
      </c>
    </row>
    <row r="18" spans="1:9" ht="14.25" customHeight="1">
      <c r="A18" s="110"/>
      <c r="B18" s="110"/>
      <c r="C18" s="110"/>
      <c r="D18" s="132"/>
      <c r="E18" s="111"/>
      <c r="F18" s="132"/>
      <c r="G18" s="113"/>
      <c r="H18" s="113"/>
    </row>
    <row r="19" spans="1:9" ht="14.25" customHeight="1">
      <c r="A19" s="110" t="s">
        <v>14</v>
      </c>
      <c r="B19" s="110"/>
      <c r="C19" s="110"/>
      <c r="D19" s="132"/>
      <c r="E19" s="111"/>
      <c r="F19" s="132"/>
      <c r="G19" s="113"/>
      <c r="H19" s="113"/>
      <c r="I19" s="42" t="s">
        <v>11</v>
      </c>
    </row>
    <row r="20" spans="1:9" ht="14.25" customHeight="1">
      <c r="A20" s="110" t="s">
        <v>15</v>
      </c>
      <c r="B20" s="106"/>
      <c r="C20" s="110"/>
      <c r="D20" s="132">
        <f>ROUND('[1]Estado de Flujo segun'!$D$20/1000,0)</f>
        <v>-2</v>
      </c>
      <c r="E20" s="111"/>
      <c r="F20" s="132">
        <v>-2</v>
      </c>
      <c r="G20" s="113"/>
      <c r="H20" s="113"/>
    </row>
    <row r="21" spans="1:9" ht="14.25" hidden="1" customHeight="1">
      <c r="A21" s="110" t="s">
        <v>58</v>
      </c>
      <c r="B21" s="110"/>
      <c r="C21" s="110"/>
      <c r="D21" s="132"/>
      <c r="E21" s="111"/>
      <c r="F21" s="132">
        <v>0</v>
      </c>
      <c r="G21" s="113"/>
      <c r="H21" s="113"/>
    </row>
    <row r="22" spans="1:9" ht="14.25" customHeight="1">
      <c r="A22" s="110" t="s">
        <v>16</v>
      </c>
      <c r="B22" s="110"/>
      <c r="C22" s="110"/>
      <c r="D22" s="132">
        <f>ROUND('[1]Estado de Flujo segun'!$D$22/1000,0)</f>
        <v>-12</v>
      </c>
      <c r="E22" s="111"/>
      <c r="F22" s="132">
        <v>-16</v>
      </c>
      <c r="G22" s="113"/>
      <c r="H22" s="113"/>
    </row>
    <row r="23" spans="1:9" ht="14.25" customHeight="1">
      <c r="A23" s="110" t="s">
        <v>17</v>
      </c>
      <c r="B23" s="110"/>
      <c r="C23" s="110"/>
      <c r="D23" s="132">
        <f>ROUND('[1]Estado de Flujo segun'!$D$23/1000,0)</f>
        <v>-4</v>
      </c>
      <c r="E23" s="111"/>
      <c r="F23" s="132">
        <v>-4</v>
      </c>
      <c r="G23" s="113"/>
      <c r="H23" s="113"/>
    </row>
    <row r="24" spans="1:9" ht="14.25" customHeight="1">
      <c r="A24" s="110" t="s">
        <v>18</v>
      </c>
      <c r="B24" s="110"/>
      <c r="C24" s="110"/>
      <c r="D24" s="133">
        <v>0</v>
      </c>
      <c r="E24" s="111"/>
      <c r="F24" s="133">
        <v>-1</v>
      </c>
      <c r="G24" s="113"/>
      <c r="H24" s="113"/>
    </row>
    <row r="25" spans="1:9" ht="16.5" customHeight="1">
      <c r="A25" s="189" t="s">
        <v>93</v>
      </c>
      <c r="B25" s="110"/>
      <c r="C25" s="110"/>
      <c r="D25" s="145">
        <f>SUM(D16:D24)</f>
        <v>-8</v>
      </c>
      <c r="E25" s="111"/>
      <c r="F25" s="145">
        <f>SUM(F16:F24)</f>
        <v>-12.6</v>
      </c>
      <c r="G25" s="113"/>
      <c r="H25" s="113" t="s">
        <v>11</v>
      </c>
    </row>
    <row r="26" spans="1:9" ht="14.25" customHeight="1">
      <c r="A26" s="110" t="s">
        <v>19</v>
      </c>
      <c r="B26" s="110"/>
      <c r="C26" s="110"/>
      <c r="D26" s="132">
        <v>1190</v>
      </c>
      <c r="E26" s="111"/>
      <c r="F26" s="132">
        <v>1203</v>
      </c>
      <c r="G26" s="113"/>
      <c r="H26" s="113"/>
    </row>
    <row r="27" spans="1:9" ht="18.75" customHeight="1" thickBot="1">
      <c r="A27" s="106" t="s">
        <v>20</v>
      </c>
      <c r="B27" s="50">
        <v>4</v>
      </c>
      <c r="C27" s="110"/>
      <c r="D27" s="146">
        <f>SUM(D25:D26)</f>
        <v>1182</v>
      </c>
      <c r="E27" s="111"/>
      <c r="F27" s="146">
        <f>SUM(F25:F26)</f>
        <v>1190.4000000000001</v>
      </c>
      <c r="G27" s="113"/>
      <c r="H27" s="113"/>
    </row>
    <row r="28" spans="1:9" ht="16.5" customHeight="1" thickTop="1">
      <c r="A28" s="110"/>
      <c r="B28" s="110"/>
      <c r="C28" s="110"/>
      <c r="D28" s="132"/>
      <c r="E28" s="111"/>
      <c r="F28" s="132"/>
      <c r="G28" s="113"/>
      <c r="H28" s="113"/>
    </row>
    <row r="29" spans="1:9" ht="14.25" customHeight="1">
      <c r="A29" s="110" t="s">
        <v>92</v>
      </c>
      <c r="B29" s="106"/>
      <c r="C29" s="106"/>
      <c r="D29" s="132"/>
      <c r="E29" s="111"/>
      <c r="F29" s="132"/>
      <c r="G29" s="113"/>
      <c r="H29" s="113"/>
    </row>
    <row r="30" spans="1:9" ht="14.25" customHeight="1">
      <c r="A30" s="147" t="s">
        <v>105</v>
      </c>
      <c r="B30" s="106"/>
      <c r="C30" s="106"/>
      <c r="D30" s="132"/>
      <c r="E30" s="111"/>
      <c r="F30" s="132"/>
      <c r="G30" s="113"/>
      <c r="H30" s="113"/>
    </row>
    <row r="31" spans="1:9" ht="14.25" customHeight="1">
      <c r="A31" s="112" t="s">
        <v>76</v>
      </c>
      <c r="B31" s="110"/>
      <c r="C31" s="110"/>
      <c r="D31" s="132">
        <v>-3</v>
      </c>
      <c r="E31" s="111"/>
      <c r="F31" s="132">
        <v>-7</v>
      </c>
      <c r="G31" s="113"/>
      <c r="H31" s="113"/>
    </row>
    <row r="32" spans="1:9" ht="14.25" customHeight="1">
      <c r="A32" s="195" t="s">
        <v>60</v>
      </c>
      <c r="B32" s="110"/>
      <c r="C32" s="110"/>
      <c r="D32" s="132"/>
      <c r="E32" s="111"/>
      <c r="F32" s="132"/>
      <c r="G32" s="113"/>
      <c r="H32" s="113"/>
    </row>
    <row r="33" spans="1:9" ht="14.25" customHeight="1">
      <c r="A33" s="112" t="s">
        <v>78</v>
      </c>
      <c r="B33" s="110"/>
      <c r="C33" s="110"/>
      <c r="D33" s="132">
        <f>ROUND('[1]Estado de Flujo segun'!$D$38/1000,0)</f>
        <v>-1</v>
      </c>
      <c r="E33" s="111"/>
      <c r="F33" s="132">
        <v>-1</v>
      </c>
      <c r="G33" s="113"/>
      <c r="H33" s="113"/>
    </row>
    <row r="34" spans="1:9" ht="14.25" customHeight="1">
      <c r="A34" s="112" t="s">
        <v>79</v>
      </c>
      <c r="B34" s="110"/>
      <c r="C34" s="110"/>
      <c r="D34" s="148">
        <f>ROUND('[1]Estado de Flujo segun'!$D$39/1000,0)</f>
        <v>-4</v>
      </c>
      <c r="E34" s="111"/>
      <c r="F34" s="148">
        <v>-4.3</v>
      </c>
      <c r="G34" s="113"/>
      <c r="H34" s="113"/>
    </row>
    <row r="35" spans="1:9" ht="14.25" customHeight="1">
      <c r="A35" s="112" t="s">
        <v>116</v>
      </c>
      <c r="B35" s="110"/>
      <c r="C35" s="110"/>
      <c r="D35" s="132">
        <f>ROUND('[1]Estado de Flujo segun'!$D$40/1000,0)</f>
        <v>0</v>
      </c>
      <c r="E35" s="111"/>
      <c r="F35" s="132">
        <v>-0.9</v>
      </c>
      <c r="G35" s="113"/>
      <c r="H35" s="113"/>
      <c r="I35" s="42" t="s">
        <v>11</v>
      </c>
    </row>
    <row r="36" spans="1:9" ht="14.25" hidden="1" customHeight="1">
      <c r="A36" s="112" t="s">
        <v>80</v>
      </c>
      <c r="B36" s="110"/>
      <c r="C36" s="110"/>
      <c r="D36" s="132">
        <f>98.7/1000</f>
        <v>9.8699999999999996E-2</v>
      </c>
      <c r="E36" s="111"/>
      <c r="F36" s="132">
        <f>98.7/1000</f>
        <v>9.8699999999999996E-2</v>
      </c>
      <c r="G36" s="113"/>
      <c r="H36" s="113"/>
    </row>
    <row r="37" spans="1:9" ht="14.25" hidden="1" customHeight="1">
      <c r="A37" s="112" t="s">
        <v>81</v>
      </c>
      <c r="B37" s="110"/>
      <c r="C37" s="110"/>
      <c r="D37" s="132">
        <v>0</v>
      </c>
      <c r="E37" s="111"/>
      <c r="F37" s="132">
        <v>0</v>
      </c>
      <c r="G37" s="113"/>
      <c r="H37" s="113"/>
    </row>
    <row r="38" spans="1:9" ht="18.75" customHeight="1" thickBot="1">
      <c r="A38" s="106" t="s">
        <v>86</v>
      </c>
      <c r="B38" s="110"/>
      <c r="C38" s="110"/>
      <c r="D38" s="146">
        <f>SUM(D28:D37)</f>
        <v>-7.9013</v>
      </c>
      <c r="E38" s="111"/>
      <c r="F38" s="146">
        <f>SUM(F28:F37)</f>
        <v>-13.101300000000002</v>
      </c>
      <c r="G38" s="113"/>
      <c r="H38" s="113"/>
    </row>
    <row r="39" spans="1:9" ht="14.25" customHeight="1" thickTop="1">
      <c r="A39" s="50"/>
      <c r="B39" s="50"/>
      <c r="C39" s="50"/>
      <c r="D39" s="49"/>
      <c r="E39" s="49"/>
      <c r="F39" s="49"/>
      <c r="G39" s="113"/>
      <c r="H39" s="113"/>
    </row>
    <row r="40" spans="1:9" ht="14.25" customHeight="1">
      <c r="A40" s="50"/>
      <c r="B40" s="50"/>
      <c r="C40" s="50"/>
      <c r="D40" s="49"/>
      <c r="E40" s="49"/>
      <c r="F40" s="49"/>
    </row>
    <row r="41" spans="1:9" ht="14.25" customHeight="1">
      <c r="A41" s="50"/>
      <c r="B41" s="50"/>
      <c r="C41" s="50"/>
      <c r="D41" s="51"/>
      <c r="F41" s="51"/>
    </row>
    <row r="42" spans="1:9" ht="53.25" customHeight="1">
      <c r="A42" s="52"/>
      <c r="B42" s="52"/>
      <c r="C42" s="52"/>
      <c r="D42" s="52"/>
      <c r="E42" s="52"/>
      <c r="F42" s="52"/>
    </row>
    <row r="43" spans="1:9" s="72" customFormat="1" ht="13.5" customHeight="1">
      <c r="A43" s="80"/>
      <c r="B43" s="80"/>
      <c r="C43" s="80"/>
      <c r="D43" s="80"/>
      <c r="E43" s="80"/>
      <c r="F43" s="80"/>
      <c r="H43" s="115"/>
    </row>
    <row r="44" spans="1:9" s="72" customFormat="1" ht="14.25" customHeight="1">
      <c r="A44" s="149"/>
      <c r="B44" s="149"/>
      <c r="C44" s="149"/>
      <c r="D44" s="149"/>
      <c r="E44" s="149"/>
      <c r="F44" s="149"/>
    </row>
    <row r="45" spans="1:9" s="72" customFormat="1" ht="14.25" customHeight="1">
      <c r="A45" s="149"/>
      <c r="B45" s="149"/>
      <c r="C45" s="149"/>
      <c r="D45" s="149"/>
      <c r="E45" s="149"/>
      <c r="F45" s="149"/>
    </row>
    <row r="46" spans="1:9" s="72" customFormat="1" ht="14.25" customHeight="1">
      <c r="A46" s="149"/>
      <c r="B46" s="149"/>
      <c r="C46" s="149"/>
      <c r="D46" s="149"/>
      <c r="E46" s="149"/>
      <c r="F46" s="149"/>
    </row>
    <row r="47" spans="1:9" s="72" customFormat="1" ht="14.25" customHeight="1">
      <c r="B47" s="149"/>
      <c r="C47" s="149"/>
      <c r="D47" s="149"/>
      <c r="E47" s="149"/>
      <c r="F47" s="149"/>
    </row>
    <row r="48" spans="1:9" s="72" customFormat="1" ht="9" customHeight="1">
      <c r="A48" s="149"/>
      <c r="B48" s="149"/>
      <c r="C48" s="149"/>
      <c r="D48" s="149"/>
      <c r="E48" s="149"/>
      <c r="F48" s="149"/>
    </row>
    <row r="49" spans="1:6" s="72" customFormat="1" ht="9" customHeight="1">
      <c r="A49" s="149"/>
      <c r="B49" s="149"/>
      <c r="C49" s="149"/>
      <c r="D49" s="149"/>
      <c r="E49" s="149"/>
      <c r="F49" s="149"/>
    </row>
    <row r="50" spans="1:6" s="72" customFormat="1" ht="76.5" customHeight="1">
      <c r="A50" s="149"/>
      <c r="B50" s="149"/>
      <c r="C50" s="149"/>
      <c r="D50" s="149"/>
      <c r="E50" s="149"/>
      <c r="F50" s="149"/>
    </row>
    <row r="51" spans="1:6" s="72" customFormat="1" ht="24.75" customHeight="1">
      <c r="A51" s="149"/>
      <c r="B51" s="149"/>
      <c r="C51" s="149"/>
      <c r="D51" s="149"/>
      <c r="E51" s="149"/>
      <c r="F51" s="149"/>
    </row>
    <row r="52" spans="1:6" ht="14.25" customHeight="1">
      <c r="A52" s="52"/>
      <c r="B52" s="52"/>
      <c r="C52" s="52"/>
      <c r="D52" s="52"/>
      <c r="E52" s="52"/>
      <c r="F52" s="52"/>
    </row>
    <row r="53" spans="1:6" ht="14.25" customHeight="1" thickBot="1">
      <c r="A53" s="83" t="s">
        <v>11</v>
      </c>
      <c r="B53" s="83"/>
      <c r="C53" s="83"/>
      <c r="D53" s="44"/>
      <c r="E53" s="44"/>
      <c r="F53" s="44"/>
    </row>
    <row r="54" spans="1:6" ht="14.25" customHeight="1" thickTop="1">
      <c r="A54" s="48"/>
      <c r="B54" s="84" t="s">
        <v>11</v>
      </c>
      <c r="C54" s="85"/>
      <c r="D54" s="47"/>
      <c r="E54" s="47"/>
      <c r="F54" s="47"/>
    </row>
  </sheetData>
  <mergeCells count="1">
    <mergeCell ref="A11:E11"/>
  </mergeCells>
  <pageMargins left="0.85" right="0.55000000000000004" top="1.0900000000000001" bottom="0.4" header="0.39370078740157499" footer="0.7"/>
  <pageSetup scale="83" firstPageNumber="5" fitToWidth="0" fitToHeight="0" orientation="portrait" useFirstPageNumber="1" r:id="rId1"/>
  <headerFooter alignWithMargins="0">
    <oddFooter>&amp;C&amp;"Univers for KPMG,Regular" 6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showGridLines="0" workbookViewId="0">
      <selection activeCell="G31" sqref="G31"/>
    </sheetView>
  </sheetViews>
  <sheetFormatPr defaultColWidth="9.140625" defaultRowHeight="17.25" customHeight="1"/>
  <cols>
    <col min="1" max="1" width="63.5703125" style="30" customWidth="1"/>
    <col min="2" max="2" width="3.7109375" style="30" customWidth="1"/>
    <col min="3" max="3" width="8.7109375" style="30" customWidth="1"/>
    <col min="4" max="4" width="6.7109375" style="30" customWidth="1"/>
    <col min="5" max="5" width="8.7109375" style="30" customWidth="1"/>
  </cols>
  <sheetData>
    <row r="1" spans="1:5" ht="17.25" customHeight="1">
      <c r="A1" s="40" t="s">
        <v>57</v>
      </c>
    </row>
    <row r="2" spans="1:5" ht="17.25" customHeight="1">
      <c r="A2" s="40" t="s">
        <v>56</v>
      </c>
      <c r="B2" s="40" t="s">
        <v>11</v>
      </c>
      <c r="C2" s="40" t="s">
        <v>11</v>
      </c>
      <c r="D2" s="40" t="s">
        <v>11</v>
      </c>
      <c r="E2" s="40" t="s">
        <v>11</v>
      </c>
    </row>
    <row r="3" spans="1:5" ht="17.25" customHeight="1">
      <c r="A3" s="41" t="s">
        <v>36</v>
      </c>
      <c r="B3" s="41"/>
      <c r="C3" s="41"/>
      <c r="D3" s="41"/>
    </row>
    <row r="4" spans="1:5" ht="17.25" customHeight="1">
      <c r="A4" s="197" t="s">
        <v>22</v>
      </c>
      <c r="B4" s="197"/>
      <c r="C4" s="197"/>
      <c r="D4" s="197"/>
    </row>
    <row r="5" spans="1:5" ht="17.25" customHeight="1">
      <c r="A5" s="151"/>
      <c r="B5" s="151"/>
      <c r="C5" s="151"/>
      <c r="D5" s="151"/>
      <c r="E5" s="151"/>
    </row>
    <row r="6" spans="1:5" ht="17.25" customHeight="1">
      <c r="A6" s="203" t="s">
        <v>95</v>
      </c>
      <c r="B6" s="203"/>
      <c r="C6" s="203"/>
      <c r="D6" s="203"/>
    </row>
    <row r="7" spans="1:5" ht="17.25" customHeight="1">
      <c r="A7" s="138"/>
      <c r="B7" s="138"/>
      <c r="C7" s="138"/>
      <c r="D7" s="138"/>
      <c r="E7" s="138"/>
    </row>
    <row r="8" spans="1:5" ht="17.25" customHeight="1">
      <c r="A8" s="197" t="s">
        <v>108</v>
      </c>
      <c r="B8" s="197"/>
      <c r="C8" s="197"/>
      <c r="D8" s="197"/>
    </row>
    <row r="9" spans="1:5" ht="17.25" customHeight="1">
      <c r="A9" s="151"/>
      <c r="B9" s="151"/>
      <c r="C9" s="151"/>
      <c r="D9" s="151"/>
      <c r="E9" s="151"/>
    </row>
    <row r="10" spans="1:5" ht="17.25" customHeight="1">
      <c r="A10" s="151" t="s">
        <v>82</v>
      </c>
      <c r="B10" s="151"/>
      <c r="C10" s="151"/>
      <c r="D10" s="151"/>
      <c r="E10" s="151"/>
    </row>
    <row r="11" spans="1:5" ht="17.25" customHeight="1" thickBot="1">
      <c r="A11" s="204" t="s">
        <v>11</v>
      </c>
      <c r="B11" s="204"/>
      <c r="C11" s="204"/>
      <c r="D11" s="204"/>
      <c r="E11" s="58"/>
    </row>
    <row r="12" spans="1:5" ht="17.25" customHeight="1" thickTop="1">
      <c r="A12" s="152"/>
      <c r="B12" s="152"/>
      <c r="C12" s="152"/>
      <c r="D12" s="152"/>
      <c r="E12" s="152"/>
    </row>
    <row r="13" spans="1:5" ht="17.25" customHeight="1">
      <c r="A13" s="152"/>
      <c r="B13" s="152"/>
      <c r="C13" s="152"/>
      <c r="D13" s="152"/>
      <c r="E13" s="152"/>
    </row>
    <row r="14" spans="1:5" ht="17.25" customHeight="1">
      <c r="A14" s="64"/>
      <c r="B14" s="64"/>
      <c r="C14" s="153">
        <v>2019</v>
      </c>
      <c r="D14" s="154"/>
      <c r="E14" s="153">
        <v>2018</v>
      </c>
    </row>
    <row r="15" spans="1:5" ht="17.25" customHeight="1">
      <c r="A15" s="155"/>
      <c r="C15" s="156"/>
      <c r="E15" s="157"/>
    </row>
    <row r="16" spans="1:5" ht="17.25" customHeight="1">
      <c r="A16" s="158" t="s">
        <v>96</v>
      </c>
      <c r="C16" s="156"/>
      <c r="E16" s="157"/>
    </row>
    <row r="17" spans="1:5" ht="17.25" customHeight="1">
      <c r="A17" s="158" t="s">
        <v>97</v>
      </c>
      <c r="C17" s="159"/>
      <c r="D17" s="160"/>
      <c r="E17" s="161"/>
    </row>
    <row r="18" spans="1:5" ht="17.25" customHeight="1">
      <c r="A18" s="162" t="s">
        <v>98</v>
      </c>
      <c r="C18" s="163"/>
      <c r="D18" s="164"/>
      <c r="E18" s="163">
        <v>0</v>
      </c>
    </row>
    <row r="19" spans="1:5" ht="17.25" customHeight="1" thickBot="1">
      <c r="A19" s="165" t="s">
        <v>99</v>
      </c>
      <c r="B19" s="43"/>
      <c r="C19" s="166">
        <v>0</v>
      </c>
      <c r="D19" s="167"/>
      <c r="E19" s="166">
        <v>0</v>
      </c>
    </row>
    <row r="20" spans="1:5" ht="17.25" customHeight="1" thickTop="1">
      <c r="A20" s="168"/>
      <c r="C20" s="169"/>
      <c r="D20" s="170"/>
      <c r="E20" s="171"/>
    </row>
    <row r="21" spans="1:5" ht="17.25" customHeight="1">
      <c r="A21" s="165" t="s">
        <v>100</v>
      </c>
      <c r="C21" s="169"/>
      <c r="D21" s="170"/>
      <c r="E21" s="171"/>
    </row>
    <row r="22" spans="1:5" ht="17.25" customHeight="1">
      <c r="A22" s="165" t="s">
        <v>101</v>
      </c>
      <c r="C22" s="169"/>
      <c r="D22" s="170"/>
      <c r="E22" s="171"/>
    </row>
    <row r="23" spans="1:5" ht="17.25" customHeight="1">
      <c r="A23" s="162" t="s">
        <v>102</v>
      </c>
      <c r="C23" s="163"/>
      <c r="D23" s="164"/>
      <c r="E23" s="163">
        <v>0</v>
      </c>
    </row>
    <row r="24" spans="1:5" ht="17.25" customHeight="1" thickBot="1">
      <c r="A24" s="165" t="s">
        <v>103</v>
      </c>
      <c r="B24" s="43"/>
      <c r="C24" s="166">
        <v>0</v>
      </c>
      <c r="D24" s="167"/>
      <c r="E24" s="166">
        <v>0</v>
      </c>
    </row>
    <row r="25" spans="1:5" ht="17.25" customHeight="1" thickTop="1">
      <c r="A25" s="165"/>
      <c r="B25" s="43"/>
      <c r="C25" s="172"/>
      <c r="D25" s="173"/>
      <c r="E25" s="174"/>
    </row>
    <row r="26" spans="1:5" ht="17.25" customHeight="1">
      <c r="A26" s="165"/>
      <c r="B26" s="43"/>
      <c r="C26" s="172"/>
      <c r="D26" s="173"/>
      <c r="E26" s="174"/>
    </row>
    <row r="27" spans="1:5" ht="17.25" customHeight="1">
      <c r="A27" s="165"/>
      <c r="B27" s="43"/>
      <c r="C27" s="172"/>
      <c r="D27" s="173"/>
      <c r="E27" s="174"/>
    </row>
    <row r="28" spans="1:5" ht="17.25" customHeight="1">
      <c r="A28" s="165"/>
      <c r="B28" s="43"/>
      <c r="C28" s="172"/>
      <c r="D28" s="173"/>
      <c r="E28" s="174"/>
    </row>
    <row r="29" spans="1:5" ht="17.25" customHeight="1">
      <c r="A29" s="165"/>
      <c r="B29" s="43"/>
      <c r="C29" s="172"/>
      <c r="D29" s="173"/>
      <c r="E29" s="174"/>
    </row>
    <row r="30" spans="1:5" ht="17.25" customHeight="1">
      <c r="A30" s="165"/>
      <c r="B30" s="43"/>
      <c r="C30" s="172"/>
      <c r="D30" s="173"/>
      <c r="E30" s="174"/>
    </row>
    <row r="31" spans="1:5" ht="17.25" customHeight="1">
      <c r="A31" s="165"/>
      <c r="B31" s="43"/>
      <c r="C31" s="172"/>
      <c r="D31" s="173"/>
      <c r="E31" s="174"/>
    </row>
    <row r="32" spans="1:5" ht="17.25" customHeight="1">
      <c r="A32" s="80" t="s">
        <v>94</v>
      </c>
      <c r="B32" s="80"/>
      <c r="C32" s="80"/>
      <c r="D32" s="80"/>
      <c r="E32" s="16"/>
    </row>
    <row r="33" spans="1:5" ht="17.25" customHeight="1">
      <c r="A33" s="56"/>
      <c r="C33" s="33"/>
      <c r="E33" s="33"/>
    </row>
    <row r="34" spans="1:5" ht="17.25" customHeight="1">
      <c r="A34" s="56"/>
    </row>
    <row r="35" spans="1:5" ht="17.25" customHeight="1">
      <c r="A35" s="80"/>
      <c r="B35" s="80"/>
      <c r="C35" s="80"/>
      <c r="D35" s="80"/>
      <c r="E35" s="18"/>
    </row>
    <row r="42" spans="1:5" ht="17.25" customHeight="1">
      <c r="A42" s="175"/>
      <c r="B42" s="176"/>
      <c r="C42" s="176"/>
      <c r="E42" s="176"/>
    </row>
    <row r="43" spans="1:5" ht="17.25" customHeight="1">
      <c r="A43" s="175"/>
      <c r="B43" s="176"/>
      <c r="C43" s="176"/>
      <c r="E43" s="176"/>
    </row>
    <row r="44" spans="1:5" ht="17.25" customHeight="1">
      <c r="A44" s="205">
        <v>7</v>
      </c>
      <c r="B44" s="205"/>
      <c r="C44" s="205"/>
      <c r="D44" s="205"/>
      <c r="E44" s="205"/>
    </row>
    <row r="45" spans="1:5" ht="17.25" customHeight="1" thickBot="1">
      <c r="A45" s="57" t="s">
        <v>11</v>
      </c>
      <c r="B45" s="57"/>
      <c r="C45" s="58"/>
      <c r="D45" s="58"/>
      <c r="E45" s="58"/>
    </row>
    <row r="46" spans="1:5" ht="17.25" customHeight="1" thickTop="1">
      <c r="A46" s="177"/>
      <c r="B46" s="178"/>
      <c r="C46" s="179"/>
      <c r="D46" s="179"/>
      <c r="E46" s="74"/>
    </row>
  </sheetData>
  <mergeCells count="5">
    <mergeCell ref="A4:D4"/>
    <mergeCell ref="A6:D6"/>
    <mergeCell ref="A8:D8"/>
    <mergeCell ref="A11:D11"/>
    <mergeCell ref="A44:E44"/>
  </mergeCells>
  <pageMargins left="0.9" right="0.7" top="0.75" bottom="0.46" header="0.3" footer="0.3"/>
  <pageSetup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4D67B25C0C2D45A6A86EE865684F20" ma:contentTypeVersion="2" ma:contentTypeDescription="Create a new document." ma:contentTypeScope="" ma:versionID="712e0da8ede11d7a66b586758ccdbe1f">
  <xsd:schema xmlns:xsd="http://www.w3.org/2001/XMLSchema" xmlns:xs="http://www.w3.org/2001/XMLSchema" xmlns:p="http://schemas.microsoft.com/office/2006/metadata/properties" xmlns:ns2="83960a2e-c0e6-4964-be65-fc0dc1ec125c" targetNamespace="http://schemas.microsoft.com/office/2006/metadata/properties" ma:root="true" ma:fieldsID="2936ab838f8aafab56ba636fc8fd9c31" ns2:_="">
    <xsd:import namespace="83960a2e-c0e6-4964-be65-fc0dc1ec12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960a2e-c0e6-4964-be65-fc0dc1ec12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9C5A978-DBBC-4FFC-B37A-2B41A7E222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960a2e-c0e6-4964-be65-fc0dc1ec12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E27BA3-E5FE-4CB3-A862-33D56400A6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B27660-6F6E-4217-835F-E23593F56775}">
  <ds:schemaRefs>
    <ds:schemaRef ds:uri="83960a2e-c0e6-4964-be65-fc0dc1ec125c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Balance General</vt:lpstr>
      <vt:lpstr>Estado de Resultados</vt:lpstr>
      <vt:lpstr>Estado de Patrimonio</vt:lpstr>
      <vt:lpstr>Estado de Flujo segun</vt:lpstr>
      <vt:lpstr>Operaciones bursatiles</vt:lpstr>
      <vt:lpstr>'Balance General'!Print_Area</vt:lpstr>
      <vt:lpstr>'Estado de Flujo segun'!Print_Area</vt:lpstr>
      <vt:lpstr>'Estado de Patrimonio'!Print_Area</vt:lpstr>
      <vt:lpstr>'Estado de Resultados'!Print_Area</vt:lpstr>
      <vt:lpstr>'Operaciones bursatiles'!Print_Area</vt:lpstr>
    </vt:vector>
  </TitlesOfParts>
  <Company>AGUIRRE LOPEZ Y ASOCIADOS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 LOPEZ Y ASOCIADOS</dc:creator>
  <cp:lastModifiedBy>Ricardo Mejia</cp:lastModifiedBy>
  <cp:lastPrinted>2020-08-14T15:10:43Z</cp:lastPrinted>
  <dcterms:created xsi:type="dcterms:W3CDTF">2006-08-07T16:32:36Z</dcterms:created>
  <dcterms:modified xsi:type="dcterms:W3CDTF">2020-08-27T21:05:29Z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0x010100394D67B25C0C2D45A6A86EE865684F20</vt:lpwstr>
  </property>
</Properties>
</file>