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s70909\Desktop\"/>
    </mc:Choice>
  </mc:AlternateContent>
  <bookViews>
    <workbookView xWindow="0" yWindow="0" windowWidth="19200" windowHeight="7050"/>
  </bookViews>
  <sheets>
    <sheet name="Balance" sheetId="1" r:id="rId1"/>
    <sheet name="Est.Res." sheetId="2" r:id="rId2"/>
  </sheets>
  <externalReferences>
    <externalReference r:id="rId3"/>
    <externalReference r:id="rId4"/>
    <externalReference r:id="rId5"/>
  </externalReferences>
  <definedNames>
    <definedName name="Abrm">#REF!</definedName>
    <definedName name="Agisto_men">[2]Ago_Acum!$A$1:$G$44</definedName>
    <definedName name="_xlnm.Print_Area" localSheetId="0">Balance!$A$1:$K$69</definedName>
    <definedName name="_xlnm.Print_Area" localSheetId="1">Est.Res.!$A$1:$J$59</definedName>
    <definedName name="_xlnm.Print_Area">#REF!</definedName>
    <definedName name="cmpSpoolPath">"C:\Program Files\Symtrax\Compleo\Temp\00000000.txt"</definedName>
    <definedName name="Oct_Acumulado">[3]Acumulado!$A$1:$G$44</definedName>
    <definedName name="SpoolPath">"C:\Program Files\Symtrax\Compleo\Temp\00000000.txt"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" i="2" l="1"/>
  <c r="K49" i="2"/>
  <c r="K48" i="2"/>
  <c r="K46" i="2"/>
  <c r="K45" i="2"/>
  <c r="K42" i="2"/>
  <c r="K41" i="2"/>
  <c r="K40" i="2"/>
  <c r="J43" i="2"/>
  <c r="K43" i="2" s="1"/>
  <c r="K34" i="2"/>
  <c r="K31" i="2"/>
  <c r="K30" i="2"/>
  <c r="K29" i="2"/>
  <c r="K28" i="2"/>
  <c r="K27" i="2"/>
  <c r="K26" i="2"/>
  <c r="K25" i="2"/>
  <c r="J32" i="2"/>
  <c r="K20" i="2"/>
  <c r="K19" i="2"/>
  <c r="K18" i="2"/>
  <c r="K17" i="2"/>
  <c r="K16" i="2"/>
  <c r="K15" i="2"/>
  <c r="K14" i="2"/>
  <c r="K13" i="2"/>
  <c r="K12" i="2"/>
  <c r="J21" i="2"/>
  <c r="L59" i="1"/>
  <c r="L58" i="1"/>
  <c r="L57" i="1"/>
  <c r="L54" i="1"/>
  <c r="L50" i="1"/>
  <c r="L49" i="1"/>
  <c r="L48" i="1"/>
  <c r="L47" i="1"/>
  <c r="K46" i="1"/>
  <c r="L45" i="1"/>
  <c r="L44" i="1"/>
  <c r="L43" i="1"/>
  <c r="L42" i="1"/>
  <c r="K41" i="1"/>
  <c r="L40" i="1"/>
  <c r="L39" i="1"/>
  <c r="L38" i="1"/>
  <c r="L37" i="1"/>
  <c r="L36" i="1"/>
  <c r="L35" i="1"/>
  <c r="L34" i="1"/>
  <c r="L28" i="1"/>
  <c r="L26" i="1"/>
  <c r="L23" i="1"/>
  <c r="L22" i="1"/>
  <c r="L21" i="1"/>
  <c r="K19" i="1"/>
  <c r="L20" i="1"/>
  <c r="L17" i="1"/>
  <c r="L16" i="1"/>
  <c r="L15" i="1"/>
  <c r="L14" i="1"/>
  <c r="L13" i="1"/>
  <c r="L12" i="1"/>
  <c r="K10" i="1"/>
  <c r="K30" i="1" l="1"/>
  <c r="L30" i="1" s="1"/>
  <c r="J35" i="2"/>
  <c r="K35" i="2" s="1"/>
  <c r="K32" i="2"/>
  <c r="K21" i="2"/>
  <c r="K56" i="1"/>
  <c r="L11" i="1"/>
  <c r="K11" i="2"/>
  <c r="K24" i="2"/>
  <c r="K33" i="1"/>
  <c r="K52" i="1" s="1"/>
  <c r="J37" i="2" l="1"/>
  <c r="K37" i="2" s="1"/>
  <c r="L52" i="1"/>
  <c r="K60" i="1"/>
  <c r="L60" i="1" s="1"/>
  <c r="J44" i="2" l="1"/>
  <c r="J47" i="2" s="1"/>
  <c r="K44" i="2" l="1"/>
  <c r="J50" i="2"/>
  <c r="K47" i="2"/>
  <c r="J52" i="2" l="1"/>
  <c r="K52" i="2" s="1"/>
  <c r="K50" i="2"/>
</calcChain>
</file>

<file path=xl/sharedStrings.xml><?xml version="1.0" encoding="utf-8"?>
<sst xmlns="http://schemas.openxmlformats.org/spreadsheetml/2006/main" count="92" uniqueCount="83">
  <si>
    <t>Inversiones Financieras Imperia Cuscatlán SV, S.A. y Subsidiarias</t>
  </si>
  <si>
    <t>(Sociedad Controladora de Finalidad Exclusiva)</t>
  </si>
  <si>
    <t>(San Salvador, República de El Salvador)</t>
  </si>
  <si>
    <t>ACTIVOS</t>
  </si>
  <si>
    <t>Variación</t>
  </si>
  <si>
    <t>Activos de intermediación</t>
  </si>
  <si>
    <t>Caja y bancos</t>
  </si>
  <si>
    <t>Reportos y otras operaciones bursátiles (neto)</t>
  </si>
  <si>
    <t>Inversiones financieras netas</t>
  </si>
  <si>
    <t>Cartera de préstamos neta</t>
  </si>
  <si>
    <t>Primas por cobrar, netas</t>
  </si>
  <si>
    <t xml:space="preserve">Sociedades deudoras de seguros y fianzas </t>
  </si>
  <si>
    <t>Otros activos</t>
  </si>
  <si>
    <t>Bienes recibidos en pago, neto de provisión por pérdida</t>
  </si>
  <si>
    <t>Inversiones accionarias</t>
  </si>
  <si>
    <t>Diversos, neto de reservas de saneamiento</t>
  </si>
  <si>
    <t>Activo fijo</t>
  </si>
  <si>
    <t xml:space="preserve">Bienes inmuebles, muebles y otros, neto de </t>
  </si>
  <si>
    <t xml:space="preserve">depreciación acumulada </t>
  </si>
  <si>
    <t>Crédito mercantil</t>
  </si>
  <si>
    <t>TOTAL ACTIVOS</t>
  </si>
  <si>
    <t>PASIVO Y PATRIMONIO</t>
  </si>
  <si>
    <t>Pasivos de intermediación</t>
  </si>
  <si>
    <t>Depósitos de clientes</t>
  </si>
  <si>
    <t>Préstamos del Banco de Desarrollo de El Salvador</t>
  </si>
  <si>
    <t xml:space="preserve">Préstamos de otros bancos </t>
  </si>
  <si>
    <t xml:space="preserve">Títulos de emisión propia </t>
  </si>
  <si>
    <t>Acreedores de seguros y fianzas</t>
  </si>
  <si>
    <t>Diversos</t>
  </si>
  <si>
    <t>Otros pasivos</t>
  </si>
  <si>
    <t xml:space="preserve">   Cuentas por pagar</t>
  </si>
  <si>
    <t xml:space="preserve">   Provisiones</t>
  </si>
  <si>
    <t xml:space="preserve">   Diversos</t>
  </si>
  <si>
    <t xml:space="preserve">Reservas técnicas y por siniestros </t>
  </si>
  <si>
    <t xml:space="preserve">   Reservas matemáticas </t>
  </si>
  <si>
    <t xml:space="preserve">   Reservas de riesgo en curso</t>
  </si>
  <si>
    <t xml:space="preserve">   Reservas por siniestros</t>
  </si>
  <si>
    <t>Total de pasivos</t>
  </si>
  <si>
    <t>Interés minoritario en subsidiarias</t>
  </si>
  <si>
    <t>Patrimonio</t>
  </si>
  <si>
    <t xml:space="preserve">   Capital social pagado </t>
  </si>
  <si>
    <t xml:space="preserve">   Reserva de capital, resultados aculmulados y patrimonio no ganado</t>
  </si>
  <si>
    <t>TOTAL PASIVO Y PATRIMONIO</t>
  </si>
  <si>
    <t xml:space="preserve">                                       Gladys Estela Figueroa                                                                    Claudia Verónica Orantes      </t>
  </si>
  <si>
    <t xml:space="preserve">                                         Director de Finanzas                                                               Gerente Sr. de Control Financiero                                       </t>
  </si>
  <si>
    <t>Ingresos de operación:</t>
  </si>
  <si>
    <t>Intereses de préstamos</t>
  </si>
  <si>
    <t>Comisiones y otros ingresos de préstamos</t>
  </si>
  <si>
    <t>Intereses y otros ingresos de inversiones</t>
  </si>
  <si>
    <t>Utilidad en venta de títulos valores</t>
  </si>
  <si>
    <t xml:space="preserve">Reportos y operaciones bursátiles </t>
  </si>
  <si>
    <t>Intereses sobre depósitos</t>
  </si>
  <si>
    <t>Operaciones en moneda extranjera</t>
  </si>
  <si>
    <t>Primas netas de devoluciones y cancelaciones</t>
  </si>
  <si>
    <t>Ingresos técnicos por ajustes a las reservas</t>
  </si>
  <si>
    <t>Otros servicios y contingencias</t>
  </si>
  <si>
    <t>Total ingresos de operación</t>
  </si>
  <si>
    <t>Menos: Costos de operación:</t>
  </si>
  <si>
    <t>Intereses y otros costos de depósitos</t>
  </si>
  <si>
    <t>Intereses sobre préstamos</t>
  </si>
  <si>
    <t>Intereses sobre emisión de obligaciones</t>
  </si>
  <si>
    <t>Pérdida en venta de títulos valores</t>
  </si>
  <si>
    <t xml:space="preserve">Siniestros y obligaciones contractuales </t>
  </si>
  <si>
    <t xml:space="preserve">Gastos por adquisición y conservación 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</si>
  <si>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</si>
  <si>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</si>
  <si>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</si>
  <si>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</si>
  <si>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</si>
  <si>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</si>
  <si>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 xml:space="preserve">Utilidad de operación </t>
  </si>
  <si>
    <t>Dividendos</t>
  </si>
  <si>
    <t>Otros ingresos y gastos (neto)</t>
  </si>
  <si>
    <t>Utilidad antes de impuestos</t>
  </si>
  <si>
    <t>Impuesto sobre la renta</t>
  </si>
  <si>
    <t>Contribución especial para la seguridad ciudadana y convivencia</t>
  </si>
  <si>
    <t>Utilidad antes del interés minoritario</t>
  </si>
  <si>
    <t>Participación del interés minoritario en subsidiarias</t>
  </si>
  <si>
    <t>Utilidad neta</t>
  </si>
  <si>
    <t>(Cifras en Miles de Dólares de los Estados Unidos de América)</t>
  </si>
  <si>
    <t>Balance General Consolidado  
al 31 de julio de 2020</t>
  </si>
  <si>
    <t>Estado Consolidado de Resultados</t>
  </si>
  <si>
    <t>Por el periodos del 01 de enero al 31 de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</si>
</sst>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#,##0;[Red]#,##0"/>
    <numFmt numFmtId="165" formatCode="_(* #,##0.0_);_(* \(#,##0.0\);_(* &quot;-&quot;??_);_(@_)"/>
    <numFmt numFmtId="166" formatCode="_(* #,##0.0_);_(* \(#,##0.0\);_(* &quot;-&quot;?_);_(@_)"/>
    <numFmt numFmtId="167" formatCode="#,##0.0"/>
    <numFmt numFmtId="169" formatCode="#,##0.0;[Red]#,##0.0"/>
    <numFmt numFmtId="170" formatCode="0.0"/>
    <numFmt numFmtId="172" formatCode="#,##0.0_);[Red]\(#,##0.0\)"/>
  </numFmts>
  <fonts count="14">
    <font>
      <sz val="10"/>
      <name val="Arial"/>
      <family val="2"/>
    </font>
    <font>
      <sz val="10"/>
      <name val="Geneva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i/>
      <sz val="11"/>
      <name val="Arial"/>
      <family val="2"/>
    </font>
    <font>
      <sz val="8"/>
      <name val="Helv"/>
    </font>
    <font>
      <sz val="8"/>
      <name val="Arial"/>
      <family val="2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2" applyFont="1" applyFill="1" applyAlignment="1">
      <alignment horizontal="centerContinuous"/>
    </xf>
    <xf numFmtId="164" fontId="3" fillId="0" borderId="0" xfId="2" applyNumberFormat="1" applyFont="1" applyFill="1"/>
    <xf numFmtId="0" fontId="2" fillId="0" borderId="0" xfId="2" applyFont="1" applyFill="1"/>
    <xf numFmtId="0" fontId="4" fillId="0" borderId="0" xfId="2" applyFont="1" applyFill="1"/>
    <xf numFmtId="0" fontId="3" fillId="0" borderId="0" xfId="2" applyFont="1" applyFill="1"/>
    <xf numFmtId="0" fontId="3" fillId="0" borderId="0" xfId="2" applyFont="1" applyFill="1" applyBorder="1"/>
    <xf numFmtId="164" fontId="3" fillId="0" borderId="0" xfId="2" applyNumberFormat="1" applyFont="1" applyFill="1" applyBorder="1"/>
    <xf numFmtId="0" fontId="2" fillId="0" borderId="0" xfId="2" applyFont="1" applyFill="1" applyAlignment="1">
      <alignment horizontal="centerContinuous" wrapText="1"/>
    </xf>
    <xf numFmtId="0" fontId="3" fillId="0" borderId="0" xfId="2" applyFont="1" applyFill="1" applyAlignment="1">
      <alignment horizontal="centerContinuous"/>
    </xf>
    <xf numFmtId="0" fontId="3" fillId="0" borderId="0" xfId="2" applyFont="1" applyFill="1" applyAlignment="1">
      <alignment horizontal="center"/>
    </xf>
    <xf numFmtId="0" fontId="3" fillId="0" borderId="1" xfId="2" applyFont="1" applyFill="1" applyBorder="1"/>
    <xf numFmtId="0" fontId="3" fillId="0" borderId="1" xfId="2" applyFont="1" applyFill="1" applyBorder="1" applyAlignment="1">
      <alignment horizontal="center"/>
    </xf>
    <xf numFmtId="164" fontId="3" fillId="0" borderId="1" xfId="2" applyNumberFormat="1" applyFont="1" applyFill="1" applyBorder="1"/>
    <xf numFmtId="0" fontId="6" fillId="0" borderId="0" xfId="2" applyFont="1" applyFill="1"/>
    <xf numFmtId="0" fontId="6" fillId="0" borderId="0" xfId="2" applyFont="1" applyFill="1" applyAlignment="1">
      <alignment horizontal="center"/>
    </xf>
    <xf numFmtId="0" fontId="6" fillId="0" borderId="0" xfId="2" applyNumberFormat="1" applyFont="1" applyFill="1" applyBorder="1" applyAlignment="1">
      <alignment horizontal="center"/>
    </xf>
    <xf numFmtId="164" fontId="6" fillId="0" borderId="0" xfId="2" applyNumberFormat="1" applyFont="1" applyFill="1" applyBorder="1" applyAlignment="1">
      <alignment horizontal="center"/>
    </xf>
    <xf numFmtId="165" fontId="3" fillId="0" borderId="2" xfId="3" applyNumberFormat="1" applyFont="1" applyBorder="1" applyAlignment="1">
      <alignment horizontal="right" vertical="top" wrapText="1"/>
    </xf>
    <xf numFmtId="165" fontId="3" fillId="0" borderId="2" xfId="0" applyNumberFormat="1" applyFont="1" applyBorder="1" applyAlignment="1">
      <alignment horizontal="right" vertical="top" wrapText="1"/>
    </xf>
    <xf numFmtId="0" fontId="3" fillId="0" borderId="0" xfId="2" applyFont="1" applyFill="1" applyBorder="1" applyAlignment="1">
      <alignment horizontal="center"/>
    </xf>
    <xf numFmtId="165" fontId="3" fillId="0" borderId="0" xfId="3" applyNumberFormat="1" applyFont="1" applyAlignment="1">
      <alignment horizontal="right" vertical="top" wrapText="1"/>
    </xf>
    <xf numFmtId="165" fontId="3" fillId="0" borderId="0" xfId="0" applyNumberFormat="1" applyFont="1" applyAlignment="1">
      <alignment horizontal="right" vertical="top" wrapText="1"/>
    </xf>
    <xf numFmtId="165" fontId="3" fillId="0" borderId="0" xfId="2" applyNumberFormat="1" applyFont="1" applyFill="1"/>
    <xf numFmtId="43" fontId="3" fillId="0" borderId="0" xfId="1" applyFont="1" applyFill="1"/>
    <xf numFmtId="43" fontId="9" fillId="0" borderId="0" xfId="1" applyFont="1" applyAlignment="1">
      <alignment horizontal="justify" vertical="top" wrapText="1"/>
    </xf>
    <xf numFmtId="0" fontId="3" fillId="0" borderId="0" xfId="2" applyFont="1" applyFill="1" applyAlignment="1">
      <alignment horizontal="left"/>
    </xf>
    <xf numFmtId="165" fontId="3" fillId="0" borderId="0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 vertical="top" wrapText="1"/>
    </xf>
    <xf numFmtId="43" fontId="8" fillId="0" borderId="0" xfId="1" applyFont="1" applyAlignment="1">
      <alignment horizontal="justify" vertical="top" wrapText="1"/>
    </xf>
    <xf numFmtId="0" fontId="8" fillId="0" borderId="0" xfId="0" applyFont="1" applyAlignment="1">
      <alignment horizontal="left" vertical="top"/>
    </xf>
    <xf numFmtId="165" fontId="3" fillId="0" borderId="4" xfId="0" applyNumberFormat="1" applyFont="1" applyBorder="1" applyAlignment="1">
      <alignment horizontal="right" vertical="top" wrapText="1"/>
    </xf>
    <xf numFmtId="165" fontId="3" fillId="0" borderId="0" xfId="2" applyNumberFormat="1" applyFont="1" applyFill="1" applyBorder="1"/>
    <xf numFmtId="165" fontId="3" fillId="0" borderId="2" xfId="0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left" indent="1"/>
    </xf>
    <xf numFmtId="165" fontId="3" fillId="0" borderId="0" xfId="3" applyNumberFormat="1" applyFont="1" applyFill="1" applyAlignment="1">
      <alignment horizontal="right" vertical="top" wrapText="1"/>
    </xf>
    <xf numFmtId="0" fontId="3" fillId="0" borderId="0" xfId="2" applyFont="1" applyFill="1" applyAlignment="1">
      <alignment horizontal="left" indent="1"/>
    </xf>
    <xf numFmtId="165" fontId="3" fillId="0" borderId="2" xfId="3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66" fontId="3" fillId="0" borderId="0" xfId="2" applyNumberFormat="1" applyFont="1" applyFill="1"/>
    <xf numFmtId="43" fontId="3" fillId="0" borderId="0" xfId="2" applyNumberFormat="1" applyFont="1" applyFill="1"/>
    <xf numFmtId="167" fontId="3" fillId="0" borderId="0" xfId="2" applyNumberFormat="1" applyFont="1" applyFill="1"/>
    <xf numFmtId="0" fontId="3" fillId="0" borderId="0" xfId="2" applyNumberFormat="1" applyFont="1" applyFill="1" applyAlignment="1">
      <alignment horizontal="right"/>
    </xf>
    <xf numFmtId="0" fontId="3" fillId="0" borderId="0" xfId="2" applyNumberFormat="1" applyFont="1" applyFill="1" applyAlignment="1">
      <alignment horizontal="center"/>
    </xf>
    <xf numFmtId="0" fontId="10" fillId="0" borderId="0" xfId="2" applyFont="1" applyFill="1"/>
    <xf numFmtId="164" fontId="4" fillId="0" borderId="0" xfId="2" applyNumberFormat="1" applyFont="1" applyFill="1"/>
    <xf numFmtId="0" fontId="7" fillId="0" borderId="0" xfId="0" applyFont="1"/>
    <xf numFmtId="0" fontId="11" fillId="0" borderId="0" xfId="2" applyFont="1" applyFill="1"/>
    <xf numFmtId="0" fontId="11" fillId="0" borderId="0" xfId="2" applyFont="1" applyFill="1" applyAlignment="1">
      <alignment horizontal="center"/>
    </xf>
    <xf numFmtId="0" fontId="12" fillId="0" borderId="0" xfId="0" applyFont="1"/>
    <xf numFmtId="37" fontId="11" fillId="0" borderId="0" xfId="2" applyNumberFormat="1" applyFont="1" applyFill="1"/>
    <xf numFmtId="0" fontId="7" fillId="0" borderId="0" xfId="2" applyFont="1" applyFill="1"/>
    <xf numFmtId="0" fontId="7" fillId="0" borderId="0" xfId="2" applyFont="1" applyFill="1" applyAlignment="1">
      <alignment horizontal="center"/>
    </xf>
    <xf numFmtId="0" fontId="3" fillId="0" borderId="0" xfId="2" applyFont="1" applyFill="1" applyAlignment="1"/>
    <xf numFmtId="0" fontId="5" fillId="0" borderId="0" xfId="2" applyFont="1" applyFill="1"/>
    <xf numFmtId="0" fontId="5" fillId="0" borderId="0" xfId="2" applyFont="1" applyFill="1" applyBorder="1" applyAlignment="1" applyProtection="1">
      <alignment horizontal="center" vertical="center"/>
      <protection hidden="1"/>
    </xf>
    <xf numFmtId="0" fontId="2" fillId="0" borderId="0" xfId="2" applyFont="1" applyFill="1" applyBorder="1"/>
    <xf numFmtId="169" fontId="3" fillId="0" borderId="0" xfId="2" applyNumberFormat="1" applyFont="1" applyFill="1" applyAlignment="1">
      <alignment horizontal="centerContinuous"/>
    </xf>
    <xf numFmtId="43" fontId="2" fillId="0" borderId="0" xfId="2" applyNumberFormat="1" applyFont="1" applyFill="1" applyAlignment="1">
      <alignment horizontal="centerContinuous"/>
    </xf>
    <xf numFmtId="3" fontId="3" fillId="0" borderId="0" xfId="2" applyNumberFormat="1" applyFont="1" applyFill="1" applyAlignment="1">
      <alignment horizontal="right"/>
    </xf>
    <xf numFmtId="0" fontId="3" fillId="0" borderId="1" xfId="2" applyFont="1" applyFill="1" applyBorder="1" applyAlignment="1">
      <alignment horizontal="left"/>
    </xf>
    <xf numFmtId="3" fontId="3" fillId="0" borderId="1" xfId="2" applyNumberFormat="1" applyFont="1" applyFill="1" applyBorder="1" applyAlignment="1">
      <alignment horizontal="right"/>
    </xf>
    <xf numFmtId="3" fontId="2" fillId="0" borderId="0" xfId="2" applyNumberFormat="1" applyFont="1" applyFill="1" applyBorder="1" applyAlignment="1">
      <alignment horizontal="right"/>
    </xf>
    <xf numFmtId="165" fontId="3" fillId="0" borderId="0" xfId="0" applyNumberFormat="1" applyFont="1" applyAlignment="1">
      <alignment horizontal="right"/>
    </xf>
    <xf numFmtId="170" fontId="3" fillId="0" borderId="0" xfId="2" applyNumberFormat="1" applyFont="1" applyFill="1"/>
    <xf numFmtId="37" fontId="3" fillId="0" borderId="0" xfId="2" applyNumberFormat="1" applyFont="1" applyFill="1" applyBorder="1"/>
    <xf numFmtId="37" fontId="3" fillId="0" borderId="0" xfId="2" applyNumberFormat="1" applyFont="1" applyFill="1" applyBorder="1" applyAlignment="1">
      <alignment horizontal="center"/>
    </xf>
    <xf numFmtId="0" fontId="9" fillId="0" borderId="0" xfId="0" applyFont="1" applyFill="1" applyAlignment="1">
      <alignment horizontal="left" vertical="top"/>
    </xf>
    <xf numFmtId="0" fontId="9" fillId="0" borderId="0" xfId="0" applyFont="1" applyAlignment="1">
      <alignment horizontal="left" vertical="top"/>
    </xf>
    <xf numFmtId="165" fontId="3" fillId="0" borderId="2" xfId="0" applyNumberFormat="1" applyFont="1" applyBorder="1" applyAlignment="1">
      <alignment horizontal="right"/>
    </xf>
    <xf numFmtId="37" fontId="2" fillId="0" borderId="0" xfId="2" applyNumberFormat="1" applyFont="1" applyFill="1" applyBorder="1"/>
    <xf numFmtId="172" fontId="3" fillId="0" borderId="0" xfId="2" applyNumberFormat="1" applyFont="1" applyFill="1"/>
    <xf numFmtId="37" fontId="3" fillId="0" borderId="0" xfId="2" applyNumberFormat="1" applyFont="1" applyFill="1" applyBorder="1" applyAlignment="1">
      <alignment horizontal="left"/>
    </xf>
    <xf numFmtId="37" fontId="3" fillId="0" borderId="0" xfId="2" quotePrefix="1" applyNumberFormat="1" applyFont="1" applyFill="1" applyBorder="1" applyAlignment="1">
      <alignment horizontal="left"/>
    </xf>
    <xf numFmtId="165" fontId="3" fillId="0" borderId="0" xfId="2" applyNumberFormat="1" applyFont="1" applyFill="1" applyAlignment="1">
      <alignment horizontal="right"/>
    </xf>
    <xf numFmtId="165" fontId="3" fillId="0" borderId="2" xfId="0" applyNumberFormat="1" applyFont="1" applyFill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165" fontId="13" fillId="0" borderId="0" xfId="0" applyNumberFormat="1" applyFont="1" applyAlignment="1">
      <alignment horizontal="right"/>
    </xf>
    <xf numFmtId="172" fontId="3" fillId="0" borderId="0" xfId="2" applyNumberFormat="1" applyFont="1" applyFill="1" applyBorder="1"/>
    <xf numFmtId="165" fontId="3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left"/>
    </xf>
    <xf numFmtId="43" fontId="9" fillId="0" borderId="0" xfId="1" applyFont="1" applyFill="1" applyAlignment="1">
      <alignment horizontal="justify" vertical="top" wrapText="1"/>
    </xf>
    <xf numFmtId="165" fontId="3" fillId="0" borderId="0" xfId="1" applyNumberFormat="1" applyFont="1" applyBorder="1" applyAlignment="1">
      <alignment horizontal="right"/>
    </xf>
    <xf numFmtId="165" fontId="3" fillId="0" borderId="2" xfId="1" applyNumberFormat="1" applyFont="1" applyBorder="1" applyAlignment="1">
      <alignment horizontal="right"/>
    </xf>
    <xf numFmtId="165" fontId="3" fillId="0" borderId="5" xfId="0" applyNumberFormat="1" applyFont="1" applyBorder="1" applyAlignment="1">
      <alignment horizontal="right"/>
    </xf>
    <xf numFmtId="9" fontId="3" fillId="0" borderId="0" xfId="4" applyNumberFormat="1" applyFont="1" applyFill="1" applyBorder="1" applyAlignment="1">
      <alignment horizontal="right"/>
    </xf>
    <xf numFmtId="3" fontId="3" fillId="0" borderId="0" xfId="2" applyNumberFormat="1" applyFont="1" applyFill="1" applyBorder="1" applyAlignment="1">
      <alignment horizontal="right"/>
    </xf>
    <xf numFmtId="0" fontId="8" fillId="0" borderId="0" xfId="0" applyFont="1" applyAlignment="1">
      <alignment horizontal="justify" vertical="top" wrapText="1"/>
    </xf>
  </cellXfs>
  <cellStyles count="5">
    <cellStyle name="Comma 4" xfId="3"/>
    <cellStyle name="Millares" xfId="1" builtinId="3"/>
    <cellStyle name="Normal" xfId="0" builtinId="0"/>
    <cellStyle name="Normal_Bal, Utl, Fluj y anex" xfId="2"/>
    <cellStyle name="Percent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0</xdr:rowOff>
    </xdr:from>
    <xdr:to>
      <xdr:col>7</xdr:col>
      <xdr:colOff>12710</xdr:colOff>
      <xdr:row>53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9105900"/>
          <a:ext cx="187961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Ing. Luis Tomás Ivandic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Presidente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farchg02p.slv.bns\planificacion\GERENCIA%20SR.%20CONTROL%20FINANCIERO\2.%20GERENCIA%20REPORTERIA\1.%20REGULATORIOS\BOLSA%20DE%20VALORES\2020\07.%20Julio\IFIC%20SV\IFIC%20SV,%20S.A.%20CONSOLIDACION%20HT%20JULIO%202020%20Cifras%20Completas-Mil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farchg02p.slv.bns\planificacion\Sv717archsrvg\plani\Documents%20and%20Settings\jacanal\Desktop\MTB\SERVICREDIT\ENERO%202006\RECIBIDOS\ESTADO%20DE%20RESULTADO%20CCS%20agos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farchg02p.slv.bns\planificacion\Sv717archsrvg\plani\Documents%20and%20Settings\jacanal\Desktop\MTB\SERVICREDIT\ENERO%202006\RECIBIDOS\Estado%20de%20resultados%20octubre%20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st.Res."/>
      <sheetName val="Balance 2"/>
      <sheetName val="Est.Res. 2"/>
      <sheetName val="BG"/>
      <sheetName val="ER"/>
      <sheetName val="Elim_BG"/>
      <sheetName val="Elim_ER"/>
      <sheetName val="Balance BC SV"/>
      <sheetName val="Est.Res. BC SV"/>
      <sheetName val="Scoecata"/>
      <sheetName val="EF SISA SV"/>
      <sheetName val="catalogo IFIC SV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"/>
      <sheetName val="Ago_Acum"/>
    </sheetNames>
    <sheetDataSet>
      <sheetData sheetId="0" refreshError="1"/>
      <sheetData sheetId="1" refreshError="1">
        <row r="2">
          <cell r="B2" t="str">
            <v>CORPORACION DE CREDITO Y SERVICIOS</v>
          </cell>
        </row>
        <row r="3">
          <cell r="B3" t="str">
            <v>ESTADO DE RESULTADOS</v>
          </cell>
        </row>
        <row r="4">
          <cell r="B4" t="str">
            <v>DEL 01/01/05 AL 31/08/05</v>
          </cell>
        </row>
        <row r="5">
          <cell r="B5" t="str">
            <v>(U.S. DOLARES)</v>
          </cell>
        </row>
        <row r="9">
          <cell r="B9" t="str">
            <v>PRODUCTOS DE OPERACION</v>
          </cell>
          <cell r="F9">
            <v>2438627.54</v>
          </cell>
        </row>
        <row r="10">
          <cell r="B10" t="str">
            <v>FINANCIAMIENTO TARJETA HABIENTES</v>
          </cell>
          <cell r="D10">
            <v>1775556.14</v>
          </cell>
        </row>
        <row r="11">
          <cell r="B11" t="str">
            <v>FINANCIAMIENTO DOCUMENTOS A PLAZOS</v>
          </cell>
          <cell r="D11">
            <v>437766.46</v>
          </cell>
        </row>
        <row r="12">
          <cell r="B12" t="str">
            <v>COMISION ADMINISTRACION DE CARTERAS</v>
          </cell>
          <cell r="D12">
            <v>172108.05</v>
          </cell>
        </row>
        <row r="13">
          <cell r="B13" t="str">
            <v>CARGOS POR MANEJO DE CUENTAS</v>
          </cell>
          <cell r="D13">
            <v>22672.77</v>
          </cell>
        </row>
        <row r="14">
          <cell r="B14" t="str">
            <v>INTERESES POR DEPOSITOS</v>
          </cell>
          <cell r="D14">
            <v>1970.85</v>
          </cell>
        </row>
        <row r="15">
          <cell r="B15" t="str">
            <v>OTROS PRODUCTOS</v>
          </cell>
          <cell r="D15">
            <v>28553.27</v>
          </cell>
        </row>
        <row r="20">
          <cell r="B20" t="str">
            <v>COSTOS Y GASTOS DE OPERACION</v>
          </cell>
          <cell r="F20">
            <v>2394175.9699999997</v>
          </cell>
        </row>
        <row r="21">
          <cell r="B21" t="str">
            <v>GASTOS</v>
          </cell>
          <cell r="D21">
            <v>1744870.47</v>
          </cell>
        </row>
        <row r="22">
          <cell r="B22" t="str">
            <v>GASTOS FINANCIEROS</v>
          </cell>
          <cell r="D22">
            <v>649305.5</v>
          </cell>
        </row>
        <row r="28">
          <cell r="B28" t="str">
            <v>RESERVA LEGAL 10%</v>
          </cell>
        </row>
        <row r="30">
          <cell r="B30" t="str">
            <v>UTILIDAD DESPUES DE RESERVA</v>
          </cell>
        </row>
        <row r="32">
          <cell r="B32" t="str">
            <v>IMPUESTO SOBRE LA RENTA 25%</v>
          </cell>
        </row>
        <row r="36">
          <cell r="B36" t="str">
            <v>UTILIDAD DEL EJERCICIO (A.I.R.)</v>
          </cell>
          <cell r="F36">
            <v>44451.570000000298</v>
          </cell>
        </row>
        <row r="42">
          <cell r="A42" t="str">
            <v>JUAN PABLO MEZA</v>
          </cell>
          <cell r="C42" t="str">
            <v>GUILLERMO ANTONIO CARIAS G.</v>
          </cell>
          <cell r="E42" t="str">
            <v>IVAN MANUEL JEREZ</v>
          </cell>
          <cell r="G42" t="str">
            <v>LOPEZ SALGADO Y CIA.</v>
          </cell>
        </row>
        <row r="43">
          <cell r="A43" t="str">
            <v>APODERADO GENERAL</v>
          </cell>
          <cell r="C43" t="str">
            <v>GERENTE DE ADMINISTRATIVO</v>
          </cell>
          <cell r="E43" t="str">
            <v>CONTADOR</v>
          </cell>
          <cell r="G43" t="str">
            <v>AUDITOR EXTERNO</v>
          </cell>
        </row>
        <row r="44">
          <cell r="A44" t="str">
            <v>ADMINISTRATIVO</v>
          </cell>
          <cell r="C44" t="str">
            <v>Y FINANCIERO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"/>
      <sheetName val="Acumulado"/>
    </sheetNames>
    <sheetDataSet>
      <sheetData sheetId="0" refreshError="1"/>
      <sheetData sheetId="1" refreshError="1">
        <row r="2">
          <cell r="B2" t="str">
            <v>CORPORACION DE CREDITO Y SERVICIOS</v>
          </cell>
        </row>
        <row r="3">
          <cell r="B3" t="str">
            <v>ESTADO DE RESULTADOS</v>
          </cell>
        </row>
        <row r="4">
          <cell r="B4" t="str">
            <v>DEL 01/01/05 AL 31/10/05</v>
          </cell>
        </row>
        <row r="5">
          <cell r="B5" t="str">
            <v>(U.S. DOLARES)</v>
          </cell>
        </row>
        <row r="9">
          <cell r="B9" t="str">
            <v>PRODUCTOS DE OPERACION</v>
          </cell>
          <cell r="F9">
            <v>3041706.9699999997</v>
          </cell>
        </row>
        <row r="10">
          <cell r="B10" t="str">
            <v>FINANCIAMIENTO TARJETA HABIENTES</v>
          </cell>
          <cell r="D10">
            <v>2242621.4399999999</v>
          </cell>
        </row>
        <row r="11">
          <cell r="B11" t="str">
            <v>FINANCIAMIENTO DOCUMENTOS A PLAZOS</v>
          </cell>
          <cell r="D11">
            <v>520498.58</v>
          </cell>
        </row>
        <row r="12">
          <cell r="B12" t="str">
            <v>COMISION ADMINISTRACION DE CARTERAS</v>
          </cell>
          <cell r="D12">
            <v>216934.65</v>
          </cell>
        </row>
        <row r="13">
          <cell r="B13" t="str">
            <v>CARGOS POR MANEJO DE CUENTAS</v>
          </cell>
          <cell r="D13">
            <v>28303.19</v>
          </cell>
        </row>
        <row r="14">
          <cell r="B14" t="str">
            <v>INTERESES POR DEPOSITOS</v>
          </cell>
          <cell r="D14">
            <v>2626.31</v>
          </cell>
        </row>
        <row r="15">
          <cell r="B15" t="str">
            <v>OTROS PRODUCTOS</v>
          </cell>
          <cell r="D15">
            <v>30722.799999999999</v>
          </cell>
        </row>
        <row r="20">
          <cell r="B20" t="str">
            <v>COSTOS Y GASTOS DE OPERACION</v>
          </cell>
          <cell r="F20">
            <v>2967585.34</v>
          </cell>
        </row>
        <row r="21">
          <cell r="B21" t="str">
            <v>GASTOS</v>
          </cell>
          <cell r="D21">
            <v>2166317.87</v>
          </cell>
        </row>
        <row r="22">
          <cell r="B22" t="str">
            <v>GASTOS FINANCIEROS</v>
          </cell>
          <cell r="D22">
            <v>801267.47</v>
          </cell>
        </row>
        <row r="28">
          <cell r="B28" t="str">
            <v>RESERVA LEGAL 10%</v>
          </cell>
        </row>
        <row r="30">
          <cell r="B30" t="str">
            <v>UTILIDAD DESPUES DE RESERVA</v>
          </cell>
        </row>
        <row r="32">
          <cell r="B32" t="str">
            <v>IMPUESTO SOBRE LA RENTA 25%</v>
          </cell>
        </row>
        <row r="36">
          <cell r="B36" t="str">
            <v>UTILIDAD DEL EJERCICIO (A.I.R.)</v>
          </cell>
          <cell r="F36">
            <v>74121.629999999888</v>
          </cell>
        </row>
        <row r="42">
          <cell r="A42" t="str">
            <v>JUAN PABLO MEZA</v>
          </cell>
          <cell r="C42" t="str">
            <v>GUILLERMO ANTONIO CARIAS G.</v>
          </cell>
          <cell r="E42" t="str">
            <v>IVAN MANUEL JEREZ</v>
          </cell>
          <cell r="G42" t="str">
            <v>LOPEZ SALGADO Y CIA.</v>
          </cell>
        </row>
        <row r="43">
          <cell r="A43" t="str">
            <v>APODERADO GENERAL</v>
          </cell>
          <cell r="C43" t="str">
            <v>GERENTE DE ADMINISTRATIVO</v>
          </cell>
          <cell r="E43" t="str">
            <v>CONTADOR</v>
          </cell>
          <cell r="G43" t="str">
            <v>AUDITOR EXTERNO</v>
          </cell>
        </row>
        <row r="44">
          <cell r="A44" t="str">
            <v>ADMINISTRATIVO</v>
          </cell>
          <cell r="C44" t="str">
            <v>Y FINANCIERO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75"/>
  <sheetViews>
    <sheetView showGridLines="0" tabSelected="1" zoomScale="80" zoomScaleNormal="80" workbookViewId="0">
      <selection activeCell="H26" sqref="H26"/>
    </sheetView>
  </sheetViews>
  <sheetFormatPr baseColWidth="10" defaultColWidth="10.7265625" defaultRowHeight="12.75" customHeight="1"/>
  <cols>
    <col min="1" max="1" width="2.81640625" style="5" customWidth="1"/>
    <col min="2" max="2" width="1.54296875" style="5" customWidth="1"/>
    <col min="3" max="3" width="2" style="5" customWidth="1"/>
    <col min="4" max="4" width="1.7265625" style="5" customWidth="1"/>
    <col min="5" max="5" width="1.453125" style="5" customWidth="1"/>
    <col min="6" max="6" width="1.7265625" style="5" customWidth="1"/>
    <col min="7" max="7" width="1.453125" style="5" customWidth="1"/>
    <col min="8" max="8" width="56.26953125" style="5" customWidth="1"/>
    <col min="9" max="9" width="1.1796875" style="5" hidden="1" customWidth="1"/>
    <col min="10" max="10" width="2.26953125" style="10" customWidth="1"/>
    <col min="11" max="11" width="18.7265625" style="2" bestFit="1" customWidth="1"/>
    <col min="12" max="12" width="18.26953125" style="5" hidden="1" customWidth="1"/>
    <col min="13" max="13" width="15.26953125" style="5" bestFit="1" customWidth="1"/>
    <col min="14" max="14" width="15.7265625" style="5" bestFit="1" customWidth="1"/>
    <col min="15" max="15" width="17.54296875" style="5" bestFit="1" customWidth="1"/>
    <col min="16" max="16" width="11.54296875" style="5" bestFit="1" customWidth="1"/>
    <col min="17" max="16384" width="10.7265625" style="5"/>
  </cols>
  <sheetData>
    <row r="1" spans="1:25" ht="19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4">
        <v>1</v>
      </c>
      <c r="O1" s="3"/>
      <c r="Q1" s="6"/>
      <c r="R1" s="6"/>
      <c r="S1" s="7"/>
      <c r="T1" s="6"/>
      <c r="U1" s="6"/>
      <c r="V1" s="6"/>
      <c r="W1" s="6"/>
      <c r="X1" s="6"/>
      <c r="Y1" s="6"/>
    </row>
    <row r="2" spans="1:25" ht="13.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3"/>
      <c r="N2" s="4">
        <v>1000</v>
      </c>
      <c r="O2" s="3"/>
      <c r="Q2" s="6"/>
      <c r="R2" s="6"/>
      <c r="S2" s="7"/>
      <c r="T2" s="6"/>
      <c r="U2" s="6"/>
      <c r="V2" s="6"/>
      <c r="W2" s="6"/>
      <c r="X2" s="6"/>
      <c r="Y2" s="6"/>
    </row>
    <row r="3" spans="1:25" ht="14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3"/>
      <c r="O3" s="3"/>
      <c r="Q3" s="6"/>
      <c r="R3" s="6"/>
      <c r="S3" s="7"/>
      <c r="T3" s="6"/>
      <c r="U3" s="6"/>
      <c r="V3" s="6"/>
      <c r="W3" s="6"/>
      <c r="X3" s="6"/>
      <c r="Y3" s="6"/>
    </row>
    <row r="4" spans="1:25" ht="28">
      <c r="A4" s="8" t="s">
        <v>80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25" ht="14">
      <c r="A5" s="9" t="s">
        <v>79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25" ht="12.75" customHeight="1" thickBot="1"/>
    <row r="7" spans="1:25" ht="12.75" customHeight="1" thickTop="1">
      <c r="A7" s="11"/>
      <c r="B7" s="11"/>
      <c r="C7" s="11"/>
      <c r="D7" s="11"/>
      <c r="E7" s="11"/>
      <c r="F7" s="11"/>
      <c r="G7" s="11"/>
      <c r="H7" s="11"/>
      <c r="I7" s="11"/>
      <c r="J7" s="12"/>
      <c r="K7" s="13"/>
    </row>
    <row r="8" spans="1:25" ht="12.75" customHeight="1">
      <c r="A8" s="14" t="s">
        <v>3</v>
      </c>
      <c r="J8" s="15"/>
      <c r="K8" s="16">
        <v>2020</v>
      </c>
      <c r="L8" s="16" t="s">
        <v>4</v>
      </c>
    </row>
    <row r="9" spans="1:25" ht="12.75" customHeight="1">
      <c r="A9" s="14"/>
      <c r="J9" s="15"/>
      <c r="K9" s="17"/>
    </row>
    <row r="10" spans="1:25" ht="12.75" customHeight="1">
      <c r="A10" s="3" t="s">
        <v>5</v>
      </c>
      <c r="H10" s="14"/>
      <c r="I10" s="14"/>
      <c r="J10" s="15"/>
      <c r="K10" s="18">
        <f>SUM(K11:K16)</f>
        <v>1897904.7999999998</v>
      </c>
    </row>
    <row r="11" spans="1:25" ht="14">
      <c r="B11" s="5" t="s">
        <v>6</v>
      </c>
      <c r="K11" s="21">
        <v>368576.1</v>
      </c>
      <c r="L11" s="23" t="e">
        <f>+K11-#REF!</f>
        <v>#REF!</v>
      </c>
      <c r="N11" s="24"/>
    </row>
    <row r="12" spans="1:25" ht="14">
      <c r="B12" s="26" t="s">
        <v>7</v>
      </c>
      <c r="K12" s="21">
        <v>0</v>
      </c>
      <c r="L12" s="23" t="e">
        <f>+K12-#REF!</f>
        <v>#REF!</v>
      </c>
      <c r="N12" s="24"/>
    </row>
    <row r="13" spans="1:25" ht="14">
      <c r="B13" s="26" t="s">
        <v>8</v>
      </c>
      <c r="K13" s="21">
        <v>160180.9</v>
      </c>
      <c r="L13" s="23" t="e">
        <f>+K13-#REF!</f>
        <v>#REF!</v>
      </c>
      <c r="N13" s="24"/>
    </row>
    <row r="14" spans="1:25" ht="15.75" customHeight="1">
      <c r="B14" s="5" t="s">
        <v>9</v>
      </c>
      <c r="K14" s="21">
        <v>1366817.9</v>
      </c>
      <c r="L14" s="23" t="e">
        <f>+K14-#REF!</f>
        <v>#REF!</v>
      </c>
      <c r="N14" s="24"/>
    </row>
    <row r="15" spans="1:25" ht="14.25" customHeight="1">
      <c r="B15" s="5" t="s">
        <v>10</v>
      </c>
      <c r="K15" s="21">
        <v>1931.5</v>
      </c>
      <c r="L15" s="23" t="e">
        <f>+K15-#REF!</f>
        <v>#REF!</v>
      </c>
      <c r="M15" s="23"/>
      <c r="N15" s="24"/>
    </row>
    <row r="16" spans="1:25" ht="12.75" customHeight="1">
      <c r="B16" s="5" t="s">
        <v>11</v>
      </c>
      <c r="K16" s="18">
        <v>398.4</v>
      </c>
      <c r="L16" s="23" t="e">
        <f>+K16-#REF!</f>
        <v>#REF!</v>
      </c>
      <c r="M16" s="23"/>
      <c r="N16" s="24"/>
    </row>
    <row r="17" spans="1:14" ht="14">
      <c r="A17" s="3"/>
      <c r="K17" s="27"/>
      <c r="L17" s="23" t="e">
        <f>+K17-#REF!</f>
        <v>#REF!</v>
      </c>
      <c r="M17" s="23"/>
      <c r="N17" s="24"/>
    </row>
    <row r="18" spans="1:14" ht="12.75" customHeight="1">
      <c r="K18" s="23"/>
      <c r="L18" s="23"/>
      <c r="M18" s="23"/>
    </row>
    <row r="19" spans="1:14" ht="12.75" customHeight="1">
      <c r="A19" s="3" t="s">
        <v>12</v>
      </c>
      <c r="K19" s="19">
        <f>SUM($K$20:$K$22)</f>
        <v>39638.199999999997</v>
      </c>
      <c r="L19" s="23"/>
      <c r="M19" s="23"/>
    </row>
    <row r="20" spans="1:14" ht="12.75" customHeight="1">
      <c r="B20" s="5" t="s">
        <v>13</v>
      </c>
      <c r="K20" s="22">
        <v>2017.2</v>
      </c>
      <c r="L20" s="23" t="e">
        <f>+K20-#REF!</f>
        <v>#REF!</v>
      </c>
      <c r="M20" s="23"/>
    </row>
    <row r="21" spans="1:14" ht="12.75" customHeight="1">
      <c r="B21" s="5" t="s">
        <v>14</v>
      </c>
      <c r="K21" s="22">
        <v>4028.3</v>
      </c>
      <c r="L21" s="23" t="e">
        <f>+K21-#REF!</f>
        <v>#REF!</v>
      </c>
      <c r="M21" s="23"/>
    </row>
    <row r="22" spans="1:14" ht="12.75" customHeight="1">
      <c r="B22" s="5" t="s">
        <v>15</v>
      </c>
      <c r="K22" s="19">
        <v>33592.699999999997</v>
      </c>
      <c r="L22" s="23" t="e">
        <f>+K22-#REF!</f>
        <v>#REF!</v>
      </c>
      <c r="M22" s="23"/>
    </row>
    <row r="23" spans="1:14" ht="12.75" customHeight="1">
      <c r="K23" s="27"/>
      <c r="L23" s="23" t="e">
        <f>+K23-#REF!</f>
        <v>#REF!</v>
      </c>
      <c r="M23" s="23"/>
    </row>
    <row r="24" spans="1:14" ht="12.75" customHeight="1">
      <c r="A24" s="3" t="s">
        <v>16</v>
      </c>
      <c r="K24" s="22"/>
      <c r="L24" s="23"/>
      <c r="M24" s="23"/>
    </row>
    <row r="25" spans="1:14" ht="12.75" customHeight="1">
      <c r="B25" s="5" t="s">
        <v>17</v>
      </c>
      <c r="K25" s="23"/>
      <c r="L25" s="23"/>
      <c r="M25" s="23"/>
    </row>
    <row r="26" spans="1:14" ht="12.75" customHeight="1">
      <c r="B26" s="5" t="s">
        <v>18</v>
      </c>
      <c r="K26" s="19">
        <v>32847.699999999997</v>
      </c>
      <c r="L26" s="23" t="e">
        <f>+K26-#REF!</f>
        <v>#REF!</v>
      </c>
      <c r="M26" s="23"/>
    </row>
    <row r="27" spans="1:14" ht="12.75" hidden="1" customHeight="1">
      <c r="K27" s="23"/>
      <c r="L27" s="23"/>
      <c r="M27" s="23"/>
    </row>
    <row r="28" spans="1:14" ht="12.75" hidden="1" customHeight="1">
      <c r="A28" s="30" t="s">
        <v>19</v>
      </c>
      <c r="K28" s="19">
        <v>0</v>
      </c>
      <c r="L28" s="23" t="e">
        <f>+K28-#REF!</f>
        <v>#REF!</v>
      </c>
      <c r="M28" s="23"/>
    </row>
    <row r="29" spans="1:14" ht="12.75" hidden="1" customHeight="1">
      <c r="A29" s="30"/>
      <c r="K29" s="27"/>
      <c r="L29" s="23"/>
      <c r="M29" s="23"/>
    </row>
    <row r="30" spans="1:14" ht="18.75" customHeight="1" thickBot="1">
      <c r="A30" s="3" t="s">
        <v>20</v>
      </c>
      <c r="K30" s="31">
        <f>K10+K19+K26</f>
        <v>1970390.6999999997</v>
      </c>
      <c r="L30" s="23" t="e">
        <f>+K30-#REF!</f>
        <v>#REF!</v>
      </c>
      <c r="M30" s="23"/>
    </row>
    <row r="31" spans="1:14" ht="12.75" customHeight="1" thickTop="1">
      <c r="A31" s="3"/>
      <c r="K31" s="23"/>
      <c r="L31" s="23"/>
      <c r="M31" s="23"/>
    </row>
    <row r="32" spans="1:14" ht="12.75" customHeight="1">
      <c r="A32" s="14" t="s">
        <v>21</v>
      </c>
      <c r="K32" s="32"/>
      <c r="L32" s="23"/>
      <c r="M32" s="23"/>
    </row>
    <row r="33" spans="1:13" ht="12.75" customHeight="1">
      <c r="A33" s="3" t="s">
        <v>22</v>
      </c>
      <c r="K33" s="33">
        <f>SUM($K$34:$K$39)</f>
        <v>1670720.1</v>
      </c>
      <c r="L33" s="23"/>
      <c r="M33" s="23"/>
    </row>
    <row r="34" spans="1:13" ht="12.75" customHeight="1">
      <c r="A34" s="34" t="s">
        <v>23</v>
      </c>
      <c r="K34" s="21">
        <v>1428122.1</v>
      </c>
      <c r="L34" s="23" t="e">
        <f>+K34-#REF!</f>
        <v>#REF!</v>
      </c>
      <c r="M34" s="23"/>
    </row>
    <row r="35" spans="1:13" ht="13.5" customHeight="1">
      <c r="A35" s="34" t="s">
        <v>24</v>
      </c>
      <c r="K35" s="35">
        <v>118.3</v>
      </c>
      <c r="L35" s="23" t="e">
        <f>+K35-#REF!</f>
        <v>#REF!</v>
      </c>
      <c r="M35" s="23"/>
    </row>
    <row r="36" spans="1:13" ht="12.75" customHeight="1">
      <c r="A36" s="34" t="s">
        <v>25</v>
      </c>
      <c r="K36" s="35">
        <v>139695.4</v>
      </c>
      <c r="L36" s="23" t="e">
        <f>+K36-#REF!</f>
        <v>#REF!</v>
      </c>
      <c r="M36" s="23"/>
    </row>
    <row r="37" spans="1:13" ht="12.75" customHeight="1">
      <c r="A37" s="34" t="s">
        <v>26</v>
      </c>
      <c r="K37" s="35">
        <v>95244.5</v>
      </c>
      <c r="L37" s="23" t="e">
        <f>+K37-#REF!</f>
        <v>#REF!</v>
      </c>
      <c r="M37" s="23"/>
    </row>
    <row r="38" spans="1:13" ht="12.75" customHeight="1">
      <c r="A38" s="34" t="s">
        <v>27</v>
      </c>
      <c r="K38" s="35">
        <v>1645.8</v>
      </c>
      <c r="L38" s="23" t="e">
        <f>+K38-#REF!</f>
        <v>#REF!</v>
      </c>
      <c r="M38" s="23"/>
    </row>
    <row r="39" spans="1:13" ht="12.75" customHeight="1">
      <c r="A39" s="36" t="s">
        <v>28</v>
      </c>
      <c r="K39" s="37">
        <v>5894</v>
      </c>
      <c r="L39" s="23" t="e">
        <f>+K39-#REF!</f>
        <v>#REF!</v>
      </c>
      <c r="M39" s="23"/>
    </row>
    <row r="40" spans="1:13" ht="12.75" customHeight="1">
      <c r="K40" s="38"/>
      <c r="L40" s="23" t="e">
        <f>+K40-#REF!</f>
        <v>#REF!</v>
      </c>
      <c r="M40" s="23"/>
    </row>
    <row r="41" spans="1:13" ht="12.75" customHeight="1">
      <c r="A41" s="39" t="s">
        <v>29</v>
      </c>
      <c r="K41" s="19">
        <f>SUM($K$42:$K$44)</f>
        <v>28329.8</v>
      </c>
      <c r="L41" s="23"/>
      <c r="M41" s="23"/>
    </row>
    <row r="42" spans="1:13" ht="12.75" customHeight="1">
      <c r="A42" s="40" t="s">
        <v>30</v>
      </c>
      <c r="K42" s="21">
        <v>10900.6</v>
      </c>
      <c r="L42" s="23" t="e">
        <f>+K42-#REF!</f>
        <v>#REF!</v>
      </c>
      <c r="M42" s="23"/>
    </row>
    <row r="43" spans="1:13" ht="12.75" customHeight="1">
      <c r="A43" s="40" t="s">
        <v>31</v>
      </c>
      <c r="K43" s="21">
        <v>11349.4</v>
      </c>
      <c r="L43" s="23" t="e">
        <f>+K43-#REF!</f>
        <v>#REF!</v>
      </c>
      <c r="M43" s="23"/>
    </row>
    <row r="44" spans="1:13" ht="12.75" customHeight="1">
      <c r="A44" s="40" t="s">
        <v>32</v>
      </c>
      <c r="K44" s="18">
        <v>6079.8</v>
      </c>
      <c r="L44" s="23" t="e">
        <f>+K44-#REF!</f>
        <v>#REF!</v>
      </c>
      <c r="M44" s="23"/>
    </row>
    <row r="45" spans="1:13" ht="12.75" customHeight="1">
      <c r="A45" s="40"/>
      <c r="K45" s="27"/>
      <c r="L45" s="23" t="e">
        <f>+K45-#REF!</f>
        <v>#REF!</v>
      </c>
      <c r="M45" s="23"/>
    </row>
    <row r="46" spans="1:13" ht="12.75" customHeight="1">
      <c r="A46" s="39" t="s">
        <v>33</v>
      </c>
      <c r="K46" s="19">
        <f>SUM($K$47:$K$49)</f>
        <v>12881</v>
      </c>
      <c r="L46" s="23"/>
      <c r="M46" s="23"/>
    </row>
    <row r="47" spans="1:13" ht="12.75" customHeight="1">
      <c r="A47" s="40" t="s">
        <v>34</v>
      </c>
      <c r="K47" s="21">
        <v>4683</v>
      </c>
      <c r="L47" s="23" t="e">
        <f>+K47-#REF!</f>
        <v>#REF!</v>
      </c>
      <c r="M47" s="23"/>
    </row>
    <row r="48" spans="1:13" ht="12.75" customHeight="1">
      <c r="A48" s="40" t="s">
        <v>35</v>
      </c>
      <c r="K48" s="21">
        <v>5072.5</v>
      </c>
      <c r="L48" s="23" t="e">
        <f>+K48-#REF!</f>
        <v>#REF!</v>
      </c>
      <c r="M48" s="23"/>
    </row>
    <row r="49" spans="1:16" ht="12.75" customHeight="1">
      <c r="A49" s="40" t="s">
        <v>36</v>
      </c>
      <c r="K49" s="18">
        <v>3125.5</v>
      </c>
      <c r="L49" s="23" t="e">
        <f>+K49-#REF!</f>
        <v>#REF!</v>
      </c>
      <c r="M49" s="23"/>
    </row>
    <row r="50" spans="1:16" ht="12.75" customHeight="1">
      <c r="A50" s="40"/>
      <c r="K50" s="27"/>
      <c r="L50" s="23" t="e">
        <f>+K50-#REF!</f>
        <v>#REF!</v>
      </c>
      <c r="M50" s="23"/>
    </row>
    <row r="51" spans="1:16" ht="2.25" customHeight="1">
      <c r="A51" s="39"/>
      <c r="K51" s="27"/>
      <c r="L51" s="23"/>
      <c r="M51" s="23"/>
    </row>
    <row r="52" spans="1:16" ht="12.75" customHeight="1">
      <c r="A52" s="3" t="s">
        <v>37</v>
      </c>
      <c r="K52" s="19">
        <f>K33+K41+K46</f>
        <v>1711930.9000000001</v>
      </c>
      <c r="L52" s="23" t="e">
        <f>+K52-#REF!</f>
        <v>#REF!</v>
      </c>
      <c r="M52" s="23"/>
      <c r="O52" s="41"/>
      <c r="P52" s="42"/>
    </row>
    <row r="53" spans="1:16" ht="12.75" customHeight="1">
      <c r="A53" s="40"/>
      <c r="K53" s="23"/>
      <c r="L53" s="23"/>
      <c r="M53" s="23"/>
    </row>
    <row r="54" spans="1:16" ht="12.75" customHeight="1">
      <c r="A54" s="39" t="s">
        <v>38</v>
      </c>
      <c r="K54" s="19">
        <v>26190.1</v>
      </c>
      <c r="L54" s="23" t="e">
        <f>+K54-#REF!</f>
        <v>#REF!</v>
      </c>
      <c r="M54" s="23"/>
    </row>
    <row r="55" spans="1:16" ht="12.75" customHeight="1">
      <c r="A55" s="40"/>
      <c r="K55" s="22"/>
      <c r="L55" s="23"/>
      <c r="M55" s="23"/>
    </row>
    <row r="56" spans="1:16" ht="12.75" customHeight="1">
      <c r="A56" s="3" t="s">
        <v>39</v>
      </c>
      <c r="K56" s="19">
        <f>SUM($K$57:$K$58)</f>
        <v>232269.7</v>
      </c>
      <c r="L56" s="23"/>
      <c r="M56" s="23"/>
    </row>
    <row r="57" spans="1:16" ht="12.75" customHeight="1">
      <c r="B57" s="40" t="s">
        <v>40</v>
      </c>
      <c r="K57" s="21">
        <v>100077.6</v>
      </c>
      <c r="L57" s="23" t="e">
        <f>+K57-#REF!</f>
        <v>#REF!</v>
      </c>
      <c r="M57" s="23"/>
    </row>
    <row r="58" spans="1:16" ht="14">
      <c r="B58" s="40" t="s">
        <v>41</v>
      </c>
      <c r="K58" s="18">
        <v>132192.1</v>
      </c>
      <c r="L58" s="23" t="e">
        <f>+K58-#REF!</f>
        <v>#REF!</v>
      </c>
      <c r="M58" s="23"/>
      <c r="N58" s="42"/>
    </row>
    <row r="59" spans="1:16" ht="7.5" customHeight="1">
      <c r="A59" s="3"/>
      <c r="K59" s="27"/>
      <c r="L59" s="23" t="e">
        <f>+K59-#REF!</f>
        <v>#REF!</v>
      </c>
      <c r="M59" s="23"/>
    </row>
    <row r="60" spans="1:16" ht="14.5" thickBot="1">
      <c r="A60" s="3" t="s">
        <v>42</v>
      </c>
      <c r="K60" s="31">
        <f>K52+K54+K56</f>
        <v>1970390.7000000002</v>
      </c>
      <c r="L60" s="23" t="e">
        <f>+K60-#REF!</f>
        <v>#REF!</v>
      </c>
      <c r="M60" s="23"/>
    </row>
    <row r="61" spans="1:16" ht="12.75" customHeight="1" thickTop="1">
      <c r="K61" s="43"/>
      <c r="L61" s="23"/>
      <c r="M61" s="23"/>
    </row>
    <row r="62" spans="1:16" ht="12.75" customHeight="1">
      <c r="A62" s="46"/>
      <c r="I62" s="44"/>
      <c r="J62" s="45"/>
      <c r="L62" s="23"/>
      <c r="M62" s="23"/>
    </row>
    <row r="63" spans="1:16" ht="12.75" customHeight="1">
      <c r="A63" s="46"/>
      <c r="I63" s="44"/>
      <c r="J63" s="45"/>
      <c r="K63" s="47"/>
      <c r="L63" s="23"/>
      <c r="M63" s="23"/>
    </row>
    <row r="64" spans="1:16" ht="12.75" customHeight="1">
      <c r="A64" s="46"/>
      <c r="I64" s="44"/>
      <c r="J64" s="45"/>
      <c r="L64" s="23"/>
      <c r="M64" s="23"/>
    </row>
    <row r="65" spans="1:14" ht="12.75" customHeight="1">
      <c r="A65" s="46"/>
      <c r="I65" s="44"/>
      <c r="J65" s="45"/>
      <c r="L65" s="23"/>
      <c r="M65" s="23"/>
    </row>
    <row r="66" spans="1:14" ht="12.75" hidden="1" customHeight="1">
      <c r="A66" s="48" t="s">
        <v>43</v>
      </c>
      <c r="B66" s="49"/>
      <c r="C66" s="49"/>
      <c r="D66" s="49"/>
      <c r="E66" s="49"/>
      <c r="F66" s="49"/>
      <c r="G66" s="49"/>
      <c r="H66" s="49"/>
      <c r="I66" s="50"/>
      <c r="J66" s="49"/>
      <c r="K66" s="49"/>
      <c r="L66" s="23"/>
      <c r="M66" s="23"/>
    </row>
    <row r="67" spans="1:14" ht="12.75" hidden="1" customHeight="1">
      <c r="A67" s="48" t="s">
        <v>44</v>
      </c>
      <c r="B67" s="49"/>
      <c r="C67" s="49"/>
      <c r="D67" s="49"/>
      <c r="E67" s="49"/>
      <c r="F67" s="49"/>
      <c r="G67" s="49"/>
      <c r="H67" s="49"/>
      <c r="I67" s="51"/>
      <c r="J67" s="49"/>
      <c r="K67" s="49"/>
      <c r="L67" s="23"/>
      <c r="M67" s="23"/>
    </row>
    <row r="68" spans="1:14" ht="12.75" hidden="1" customHeight="1">
      <c r="A68" s="53"/>
      <c r="B68" s="53"/>
      <c r="C68" s="54"/>
      <c r="D68" s="53"/>
      <c r="E68" s="53"/>
      <c r="F68" s="53"/>
      <c r="G68" s="53"/>
      <c r="H68" s="53"/>
      <c r="I68" s="53"/>
      <c r="J68" s="53"/>
      <c r="K68" s="53"/>
      <c r="L68" s="23"/>
      <c r="M68" s="23"/>
    </row>
    <row r="69" spans="1:14" s="6" customFormat="1" ht="12.75" customHeight="1">
      <c r="K69" s="7"/>
      <c r="L69" s="32"/>
      <c r="M69" s="32"/>
    </row>
    <row r="72" spans="1:14" s="55" customFormat="1" ht="12.75" customHeight="1">
      <c r="A72" s="5"/>
      <c r="B72" s="5"/>
      <c r="C72" s="5"/>
      <c r="D72" s="5"/>
      <c r="E72" s="5"/>
      <c r="F72" s="5"/>
      <c r="G72" s="5"/>
      <c r="H72" s="5"/>
      <c r="I72" s="5"/>
      <c r="J72" s="10"/>
      <c r="K72" s="2"/>
    </row>
    <row r="74" spans="1:14" s="6" customFormat="1" ht="12.75" customHeight="1">
      <c r="A74" s="5"/>
      <c r="B74" s="5"/>
      <c r="C74" s="5"/>
      <c r="D74" s="5"/>
      <c r="E74" s="5"/>
      <c r="F74" s="5"/>
      <c r="G74" s="5"/>
      <c r="H74" s="5"/>
      <c r="I74" s="5"/>
      <c r="J74" s="10"/>
      <c r="K74" s="2"/>
    </row>
    <row r="75" spans="1:14" ht="12.75" customHeight="1">
      <c r="L75" s="6"/>
      <c r="M75" s="6"/>
      <c r="N75" s="6"/>
    </row>
  </sheetData>
  <pageMargins left="1.1599999999999999" right="0.15748031496062992" top="0.78740157480314965" bottom="0.39370078740157483" header="0.78740157480314965" footer="0.78740157480314965"/>
  <pageSetup scale="86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S65"/>
  <sheetViews>
    <sheetView showGridLines="0" zoomScaleNormal="100" zoomScaleSheetLayoutView="75" workbookViewId="0">
      <selection activeCell="H26" sqref="H26"/>
    </sheetView>
  </sheetViews>
  <sheetFormatPr baseColWidth="10" defaultColWidth="10.7265625" defaultRowHeight="14.25" customHeight="1"/>
  <cols>
    <col min="1" max="1" width="1.26953125" style="5" customWidth="1"/>
    <col min="2" max="2" width="1.7265625" style="5" customWidth="1"/>
    <col min="3" max="3" width="1.453125" style="5" customWidth="1"/>
    <col min="4" max="4" width="1.81640625" style="5" customWidth="1"/>
    <col min="5" max="5" width="4.54296875" style="5" customWidth="1"/>
    <col min="6" max="6" width="3.453125" style="5" customWidth="1"/>
    <col min="7" max="7" width="12.453125" style="5" customWidth="1"/>
    <col min="8" max="8" width="43.1796875" style="5" customWidth="1"/>
    <col min="9" max="9" width="1.54296875" style="10" customWidth="1"/>
    <col min="10" max="10" width="16.81640625" style="61" bestFit="1" customWidth="1"/>
    <col min="11" max="11" width="15.26953125" style="5" hidden="1" customWidth="1"/>
    <col min="12" max="12" width="2" style="5" customWidth="1"/>
    <col min="13" max="13" width="10.54296875" style="5" customWidth="1"/>
    <col min="14" max="14" width="10.7265625" style="5"/>
    <col min="15" max="15" width="12.54296875" style="5" customWidth="1"/>
    <col min="16" max="16384" width="10.7265625" style="5"/>
  </cols>
  <sheetData>
    <row r="1" spans="1:19" ht="17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/>
      <c r="N1" s="56"/>
      <c r="O1" s="57"/>
      <c r="P1" s="6"/>
      <c r="Q1" s="6"/>
      <c r="R1" s="6"/>
      <c r="S1" s="6"/>
    </row>
    <row r="2" spans="1:19" ht="17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2"/>
      <c r="L2" s="3"/>
      <c r="N2" s="56"/>
      <c r="P2" s="6"/>
      <c r="Q2" s="6"/>
      <c r="R2" s="6"/>
      <c r="S2" s="6"/>
    </row>
    <row r="3" spans="1:19" ht="14">
      <c r="A3" s="1" t="s">
        <v>2</v>
      </c>
      <c r="B3" s="9"/>
      <c r="C3" s="9"/>
      <c r="D3" s="9"/>
      <c r="E3" s="9"/>
      <c r="F3" s="9"/>
      <c r="G3" s="9"/>
      <c r="H3" s="9"/>
      <c r="I3" s="9"/>
      <c r="J3" s="59"/>
      <c r="K3" s="2"/>
      <c r="P3" s="6"/>
      <c r="Q3" s="6"/>
      <c r="R3" s="6"/>
      <c r="S3" s="6"/>
    </row>
    <row r="4" spans="1:19" ht="14.25" customHeight="1">
      <c r="A4" s="1" t="s">
        <v>81</v>
      </c>
      <c r="B4" s="1"/>
      <c r="C4" s="1"/>
      <c r="D4" s="1"/>
      <c r="E4" s="1"/>
      <c r="F4" s="1"/>
      <c r="G4" s="1"/>
      <c r="H4" s="1"/>
      <c r="I4" s="1"/>
      <c r="J4" s="1"/>
    </row>
    <row r="5" spans="1:19" ht="14.25" customHeight="1">
      <c r="A5" s="60" t="s">
        <v>82</v>
      </c>
      <c r="B5" s="1"/>
      <c r="C5" s="1"/>
      <c r="D5" s="1"/>
      <c r="E5" s="1"/>
      <c r="F5" s="1"/>
      <c r="G5" s="1"/>
      <c r="H5" s="1"/>
      <c r="I5" s="1"/>
      <c r="J5" s="1"/>
    </row>
    <row r="6" spans="1:19" ht="14.25" customHeight="1">
      <c r="A6" s="9" t="s">
        <v>79</v>
      </c>
      <c r="B6" s="9"/>
      <c r="C6" s="9"/>
      <c r="D6" s="9"/>
      <c r="E6" s="9"/>
      <c r="F6" s="9"/>
      <c r="G6" s="9"/>
      <c r="H6" s="9"/>
      <c r="I6" s="9"/>
      <c r="J6" s="9"/>
      <c r="K6" s="2"/>
    </row>
    <row r="7" spans="1:19" ht="11.25" customHeight="1" thickBot="1">
      <c r="A7" s="26"/>
    </row>
    <row r="8" spans="1:19" ht="14.25" customHeight="1" thickTop="1">
      <c r="A8" s="62"/>
      <c r="B8" s="11"/>
      <c r="C8" s="11"/>
      <c r="D8" s="11"/>
      <c r="E8" s="11"/>
      <c r="F8" s="11"/>
      <c r="G8" s="11"/>
      <c r="H8" s="11"/>
      <c r="I8" s="12"/>
      <c r="J8" s="63"/>
    </row>
    <row r="9" spans="1:19" ht="14.25" customHeight="1">
      <c r="A9" s="6"/>
      <c r="B9" s="6"/>
      <c r="C9" s="6"/>
      <c r="D9" s="6"/>
      <c r="E9" s="6"/>
      <c r="F9" s="6"/>
      <c r="G9" s="6"/>
      <c r="H9" s="6"/>
      <c r="I9" s="15"/>
      <c r="J9" s="16">
        <v>2020</v>
      </c>
      <c r="K9" s="16" t="s">
        <v>4</v>
      </c>
    </row>
    <row r="10" spans="1:19" ht="14.25" customHeight="1">
      <c r="A10" s="58" t="s">
        <v>45</v>
      </c>
      <c r="B10" s="6"/>
      <c r="C10" s="6"/>
      <c r="D10" s="6"/>
      <c r="E10" s="6"/>
      <c r="F10" s="6"/>
      <c r="G10" s="6"/>
      <c r="H10" s="6"/>
      <c r="I10" s="20"/>
      <c r="J10" s="64"/>
    </row>
    <row r="11" spans="1:19" ht="14.25" customHeight="1">
      <c r="B11" s="40" t="s">
        <v>46</v>
      </c>
      <c r="C11" s="6"/>
      <c r="D11" s="6"/>
      <c r="E11" s="6"/>
      <c r="F11" s="6"/>
      <c r="G11" s="6"/>
      <c r="H11" s="6"/>
      <c r="I11" s="20"/>
      <c r="J11" s="65">
        <v>71220.100000000006</v>
      </c>
      <c r="K11" s="23" t="e">
        <f>+J11-#REF!</f>
        <v>#REF!</v>
      </c>
      <c r="M11" s="24"/>
      <c r="N11" s="42"/>
      <c r="O11" s="66"/>
    </row>
    <row r="12" spans="1:19" ht="14.25" customHeight="1">
      <c r="B12" s="67" t="s">
        <v>47</v>
      </c>
      <c r="C12" s="67"/>
      <c r="D12" s="67"/>
      <c r="E12" s="67"/>
      <c r="F12" s="67"/>
      <c r="G12" s="67"/>
      <c r="H12" s="67"/>
      <c r="I12" s="68"/>
      <c r="J12" s="65">
        <v>2840.5</v>
      </c>
      <c r="K12" s="23" t="e">
        <f>+J12-#REF!</f>
        <v>#REF!</v>
      </c>
      <c r="M12" s="24"/>
      <c r="N12" s="42"/>
    </row>
    <row r="13" spans="1:19" ht="14.25" customHeight="1">
      <c r="B13" s="69" t="s">
        <v>48</v>
      </c>
      <c r="C13" s="67"/>
      <c r="D13" s="67"/>
      <c r="E13" s="67"/>
      <c r="F13" s="67"/>
      <c r="G13" s="67"/>
      <c r="H13" s="67"/>
      <c r="I13" s="68"/>
      <c r="J13" s="65">
        <v>4722.8999999999996</v>
      </c>
      <c r="K13" s="23" t="e">
        <f>+J13-#REF!</f>
        <v>#REF!</v>
      </c>
      <c r="M13" s="24"/>
      <c r="N13" s="42"/>
    </row>
    <row r="14" spans="1:19" ht="14.25" hidden="1" customHeight="1">
      <c r="B14" s="67" t="s">
        <v>49</v>
      </c>
      <c r="C14" s="67"/>
      <c r="D14" s="67"/>
      <c r="E14" s="67"/>
      <c r="F14" s="67"/>
      <c r="G14" s="67"/>
      <c r="H14" s="67"/>
      <c r="I14" s="68"/>
      <c r="J14" s="65">
        <v>0</v>
      </c>
      <c r="K14" s="23" t="e">
        <f>+J14-#REF!</f>
        <v>#REF!</v>
      </c>
      <c r="M14" s="29"/>
      <c r="N14" s="42"/>
    </row>
    <row r="15" spans="1:19" ht="14.25" customHeight="1">
      <c r="B15" s="70" t="s">
        <v>50</v>
      </c>
      <c r="C15" s="67"/>
      <c r="D15" s="67"/>
      <c r="E15" s="67"/>
      <c r="F15" s="67"/>
      <c r="G15" s="67"/>
      <c r="H15" s="67"/>
      <c r="I15" s="68"/>
      <c r="J15" s="65">
        <v>69.7</v>
      </c>
      <c r="K15" s="23" t="e">
        <f>+J15-#REF!</f>
        <v>#REF!</v>
      </c>
      <c r="M15" s="24"/>
      <c r="N15" s="42"/>
    </row>
    <row r="16" spans="1:19" ht="14.25" customHeight="1">
      <c r="B16" s="40" t="s">
        <v>51</v>
      </c>
      <c r="C16" s="67"/>
      <c r="D16" s="67"/>
      <c r="E16" s="67"/>
      <c r="F16" s="67"/>
      <c r="G16" s="67"/>
      <c r="H16" s="67"/>
      <c r="I16" s="68"/>
      <c r="J16" s="65">
        <v>3226.8</v>
      </c>
      <c r="K16" s="23" t="e">
        <f>+J16-#REF!</f>
        <v>#REF!</v>
      </c>
      <c r="M16" s="24"/>
      <c r="N16" s="42"/>
    </row>
    <row r="17" spans="1:14" ht="14.25" customHeight="1">
      <c r="B17" s="40" t="s">
        <v>52</v>
      </c>
      <c r="C17" s="67"/>
      <c r="D17" s="67"/>
      <c r="E17" s="67"/>
      <c r="F17" s="67"/>
      <c r="G17" s="67"/>
      <c r="H17" s="67"/>
      <c r="I17" s="68"/>
      <c r="J17" s="65">
        <v>181.2</v>
      </c>
      <c r="K17" s="23" t="e">
        <f>+J17-#REF!</f>
        <v>#REF!</v>
      </c>
      <c r="M17" s="24"/>
      <c r="N17" s="42"/>
    </row>
    <row r="18" spans="1:14" ht="14.25" customHeight="1">
      <c r="B18" s="40" t="s">
        <v>53</v>
      </c>
      <c r="C18" s="67"/>
      <c r="D18" s="67"/>
      <c r="E18" s="67"/>
      <c r="F18" s="67"/>
      <c r="G18" s="67"/>
      <c r="H18" s="67"/>
      <c r="I18" s="68"/>
      <c r="J18" s="65">
        <v>14153.4</v>
      </c>
      <c r="K18" s="23" t="e">
        <f>+J18-#REF!</f>
        <v>#REF!</v>
      </c>
      <c r="M18" s="24"/>
      <c r="N18" s="42"/>
    </row>
    <row r="19" spans="1:14" ht="14.25" customHeight="1">
      <c r="B19" s="40" t="s">
        <v>54</v>
      </c>
      <c r="C19" s="67"/>
      <c r="D19" s="67"/>
      <c r="E19" s="67"/>
      <c r="F19" s="67"/>
      <c r="G19" s="67"/>
      <c r="H19" s="67"/>
      <c r="I19" s="68"/>
      <c r="J19" s="65">
        <v>8504.2999999999993</v>
      </c>
      <c r="K19" s="23" t="e">
        <f>+J19-#REF!</f>
        <v>#REF!</v>
      </c>
      <c r="M19" s="24"/>
      <c r="N19" s="42"/>
    </row>
    <row r="20" spans="1:14" ht="14.25" customHeight="1">
      <c r="B20" s="40" t="s">
        <v>55</v>
      </c>
      <c r="C20" s="67"/>
      <c r="D20" s="67"/>
      <c r="E20" s="67"/>
      <c r="F20" s="67"/>
      <c r="G20" s="67"/>
      <c r="H20" s="67"/>
      <c r="I20" s="68"/>
      <c r="J20" s="71">
        <v>5928.3</v>
      </c>
      <c r="K20" s="23" t="e">
        <f>+J20-#REF!</f>
        <v>#REF!</v>
      </c>
      <c r="M20" s="24"/>
      <c r="N20" s="42"/>
    </row>
    <row r="21" spans="1:14" ht="14.25" customHeight="1">
      <c r="A21" s="72" t="s">
        <v>56</v>
      </c>
      <c r="C21" s="67"/>
      <c r="F21" s="67"/>
      <c r="G21" s="67"/>
      <c r="H21" s="67"/>
      <c r="I21" s="68"/>
      <c r="J21" s="65">
        <f>SUM(J11:J20)</f>
        <v>110847.2</v>
      </c>
      <c r="K21" s="23" t="e">
        <f>+J21-#REF!</f>
        <v>#REF!</v>
      </c>
      <c r="M21" s="25"/>
      <c r="N21" s="42"/>
    </row>
    <row r="22" spans="1:14" ht="14.25" customHeight="1">
      <c r="A22" s="72"/>
      <c r="C22" s="67"/>
      <c r="D22" s="67"/>
      <c r="E22" s="67"/>
      <c r="F22" s="67"/>
      <c r="G22" s="67"/>
      <c r="H22" s="67"/>
      <c r="I22" s="68"/>
      <c r="J22" s="65"/>
      <c r="K22" s="73"/>
      <c r="M22" s="24"/>
      <c r="N22" s="42"/>
    </row>
    <row r="23" spans="1:14" ht="14.25" customHeight="1">
      <c r="A23" s="58" t="s">
        <v>57</v>
      </c>
      <c r="B23" s="74"/>
      <c r="C23" s="75"/>
      <c r="D23" s="67"/>
      <c r="E23" s="67"/>
      <c r="F23" s="67"/>
      <c r="G23" s="67"/>
      <c r="H23" s="67"/>
      <c r="I23" s="68"/>
      <c r="J23" s="76"/>
      <c r="K23" s="73"/>
      <c r="M23" s="25"/>
      <c r="N23" s="42"/>
    </row>
    <row r="24" spans="1:14" ht="14.25" customHeight="1">
      <c r="A24" s="58"/>
      <c r="B24" s="40" t="s">
        <v>58</v>
      </c>
      <c r="C24" s="75"/>
      <c r="D24" s="67"/>
      <c r="E24" s="67"/>
      <c r="F24" s="67"/>
      <c r="G24" s="67"/>
      <c r="H24" s="67"/>
      <c r="I24" s="68"/>
      <c r="J24" s="65">
        <v>21015</v>
      </c>
      <c r="K24" s="23" t="e">
        <f>+J24-#REF!</f>
        <v>#REF!</v>
      </c>
      <c r="M24" s="25"/>
      <c r="N24" s="42"/>
    </row>
    <row r="25" spans="1:14" ht="14.25" customHeight="1">
      <c r="A25" s="58"/>
      <c r="B25" s="40" t="s">
        <v>59</v>
      </c>
      <c r="C25" s="75"/>
      <c r="D25" s="67"/>
      <c r="E25" s="67"/>
      <c r="F25" s="67"/>
      <c r="G25" s="67"/>
      <c r="H25" s="67"/>
      <c r="I25" s="68"/>
      <c r="J25" s="65">
        <v>5068.8999999999996</v>
      </c>
      <c r="K25" s="23" t="e">
        <f>+J25-#REF!</f>
        <v>#REF!</v>
      </c>
      <c r="M25" s="25"/>
      <c r="N25" s="42"/>
    </row>
    <row r="26" spans="1:14" ht="14.25" customHeight="1">
      <c r="A26" s="58"/>
      <c r="B26" s="40" t="s">
        <v>60</v>
      </c>
      <c r="C26" s="75"/>
      <c r="D26" s="67"/>
      <c r="E26" s="67"/>
      <c r="F26" s="67"/>
      <c r="G26" s="67"/>
      <c r="H26" s="67"/>
      <c r="I26" s="68"/>
      <c r="J26" s="65">
        <v>4095.8</v>
      </c>
      <c r="K26" s="23" t="e">
        <f>+J26-#REF!</f>
        <v>#REF!</v>
      </c>
      <c r="M26" s="25"/>
      <c r="N26" s="42"/>
    </row>
    <row r="27" spans="1:14" ht="14.25" hidden="1" customHeight="1">
      <c r="A27" s="58"/>
      <c r="B27" s="40" t="s">
        <v>61</v>
      </c>
      <c r="C27" s="75"/>
      <c r="D27" s="67"/>
      <c r="E27" s="67"/>
      <c r="F27" s="67"/>
      <c r="G27" s="67"/>
      <c r="H27" s="67"/>
      <c r="I27" s="68"/>
      <c r="J27" s="65">
        <v>0</v>
      </c>
      <c r="K27" s="23" t="e">
        <f>+J27-#REF!</f>
        <v>#REF!</v>
      </c>
      <c r="M27" s="25"/>
      <c r="N27" s="42"/>
    </row>
    <row r="28" spans="1:14" ht="14.25" customHeight="1">
      <c r="A28" s="58"/>
      <c r="B28" s="40" t="s">
        <v>52</v>
      </c>
      <c r="C28" s="75"/>
      <c r="D28" s="67"/>
      <c r="E28" s="67"/>
      <c r="F28" s="67"/>
      <c r="G28" s="67"/>
      <c r="H28" s="67"/>
      <c r="I28" s="68"/>
      <c r="J28" s="65">
        <v>5.3</v>
      </c>
      <c r="K28" s="23" t="e">
        <f>+J28-#REF!</f>
        <v>#REF!</v>
      </c>
      <c r="M28" s="25"/>
      <c r="N28" s="42"/>
    </row>
    <row r="29" spans="1:14" ht="14.25" customHeight="1">
      <c r="A29" s="58"/>
      <c r="B29" s="40" t="s">
        <v>62</v>
      </c>
      <c r="C29" s="75"/>
      <c r="D29" s="67"/>
      <c r="E29" s="67"/>
      <c r="F29" s="67"/>
      <c r="G29" s="67"/>
      <c r="H29" s="67"/>
      <c r="I29" s="68"/>
      <c r="J29" s="65">
        <v>5725.1</v>
      </c>
      <c r="K29" s="23" t="e">
        <f>+J29-#REF!</f>
        <v>#REF!</v>
      </c>
      <c r="M29" s="25"/>
      <c r="N29" s="42"/>
    </row>
    <row r="30" spans="1:14" ht="14.25" customHeight="1">
      <c r="A30" s="58"/>
      <c r="B30" s="40" t="s">
        <v>63</v>
      </c>
      <c r="C30" s="75"/>
      <c r="D30" s="67"/>
      <c r="E30" s="67"/>
      <c r="F30" s="67"/>
      <c r="G30" s="67"/>
      <c r="H30" s="67"/>
      <c r="I30" s="68"/>
      <c r="J30" s="65">
        <v>1252.2</v>
      </c>
      <c r="K30" s="23" t="e">
        <f>+J30-#REF!</f>
        <v>#REF!</v>
      </c>
      <c r="M30" s="25"/>
      <c r="N30" s="42"/>
    </row>
    <row r="31" spans="1:14" ht="14.25" customHeight="1">
      <c r="B31" s="40" t="s">
        <v>55</v>
      </c>
      <c r="C31" s="75"/>
      <c r="D31" s="74"/>
      <c r="E31" s="67"/>
      <c r="F31" s="67"/>
      <c r="G31" s="67"/>
      <c r="H31" s="67"/>
      <c r="I31" s="68"/>
      <c r="J31" s="77">
        <v>19193</v>
      </c>
      <c r="K31" s="23" t="e">
        <f>+J31-#REF!</f>
        <v>#REF!</v>
      </c>
      <c r="M31" s="24"/>
      <c r="N31" s="42"/>
    </row>
    <row r="32" spans="1:14" ht="14.25" customHeight="1">
      <c r="B32" s="74"/>
      <c r="C32" s="75"/>
      <c r="D32" s="74"/>
      <c r="E32" s="67"/>
      <c r="F32" s="67"/>
      <c r="G32" s="67"/>
      <c r="H32" s="67"/>
      <c r="I32" s="68"/>
      <c r="J32" s="65">
        <f>SUM(J24:J31)</f>
        <v>56355.299999999996</v>
      </c>
      <c r="K32" s="23" t="e">
        <f>+J32-#REF!</f>
        <v>#REF!</v>
      </c>
      <c r="M32" s="24"/>
      <c r="N32" s="42"/>
    </row>
    <row r="33" spans="1:14" ht="14.25" customHeight="1">
      <c r="B33" s="74"/>
      <c r="C33" s="75"/>
      <c r="D33" s="74"/>
      <c r="E33" s="67"/>
      <c r="F33" s="67"/>
      <c r="G33" s="67"/>
      <c r="H33" s="67"/>
      <c r="I33" s="68"/>
      <c r="J33" s="65"/>
      <c r="K33" s="73"/>
      <c r="M33" s="24"/>
      <c r="N33" s="42"/>
    </row>
    <row r="34" spans="1:14" ht="14.25" customHeight="1">
      <c r="A34" s="40" t="s">
        <v>64</v>
      </c>
      <c r="B34" s="74"/>
      <c r="C34" s="75"/>
      <c r="D34" s="74"/>
      <c r="E34" s="67"/>
      <c r="F34" s="67"/>
      <c r="G34" s="67"/>
      <c r="H34" s="67"/>
      <c r="I34" s="68"/>
      <c r="J34" s="65">
        <v>6828.5</v>
      </c>
      <c r="K34" s="23" t="e">
        <f>+J34-#REF!</f>
        <v>#REF!</v>
      </c>
      <c r="M34" s="24"/>
      <c r="N34" s="42"/>
    </row>
    <row r="35" spans="1:14" ht="14.25" customHeight="1">
      <c r="A35" s="40"/>
      <c r="B35" s="74"/>
      <c r="C35" s="75"/>
      <c r="D35" s="74"/>
      <c r="E35" s="67"/>
      <c r="F35" s="67"/>
      <c r="G35" s="67"/>
      <c r="H35" s="67"/>
      <c r="I35" s="68"/>
      <c r="J35" s="78">
        <f>+J32+J34</f>
        <v>63183.799999999996</v>
      </c>
      <c r="K35" s="23" t="e">
        <f>+J35-#REF!</f>
        <v>#REF!</v>
      </c>
      <c r="M35" s="24"/>
      <c r="N35" s="42"/>
    </row>
    <row r="36" spans="1:14" ht="14.25" customHeight="1">
      <c r="A36" s="40"/>
      <c r="B36" s="74"/>
      <c r="C36" s="75"/>
      <c r="D36" s="74"/>
      <c r="E36" s="67"/>
      <c r="F36" s="67"/>
      <c r="G36" s="67"/>
      <c r="H36" s="67"/>
      <c r="I36" s="68"/>
      <c r="J36" s="79"/>
      <c r="K36" s="73"/>
      <c r="M36" s="24"/>
      <c r="N36" s="42"/>
    </row>
    <row r="37" spans="1:14" ht="14.25" customHeight="1">
      <c r="A37" s="72" t="s">
        <v>65</v>
      </c>
      <c r="B37" s="67"/>
      <c r="C37" s="67"/>
      <c r="D37" s="67"/>
      <c r="E37" s="67"/>
      <c r="F37" s="67"/>
      <c r="G37" s="67"/>
      <c r="H37" s="67"/>
      <c r="I37" s="68"/>
      <c r="J37" s="71">
        <f>+J21-J35</f>
        <v>47663.4</v>
      </c>
      <c r="K37" s="23" t="e">
        <f>+J37-#REF!</f>
        <v>#REF!</v>
      </c>
      <c r="M37" s="24"/>
      <c r="N37" s="42"/>
    </row>
    <row r="38" spans="1:14" ht="14.25" customHeight="1">
      <c r="A38" s="72"/>
      <c r="B38" s="67"/>
      <c r="C38" s="67"/>
      <c r="D38" s="67"/>
      <c r="E38" s="67"/>
      <c r="F38" s="67"/>
      <c r="G38" s="67"/>
      <c r="H38" s="67"/>
      <c r="I38" s="68"/>
      <c r="J38" s="76"/>
      <c r="K38" s="80"/>
      <c r="M38" s="24"/>
      <c r="N38" s="42"/>
    </row>
    <row r="39" spans="1:14" ht="14.25" customHeight="1">
      <c r="A39" s="72" t="s">
        <v>66</v>
      </c>
      <c r="B39" s="67"/>
      <c r="C39" s="67"/>
      <c r="D39" s="67"/>
      <c r="E39" s="67"/>
      <c r="F39" s="67"/>
      <c r="G39" s="67"/>
      <c r="H39" s="67"/>
      <c r="I39" s="68"/>
      <c r="J39" s="65"/>
      <c r="K39" s="80"/>
      <c r="M39" s="25"/>
      <c r="N39" s="42"/>
    </row>
    <row r="40" spans="1:14" ht="14.25" customHeight="1">
      <c r="B40" s="40" t="s">
        <v>67</v>
      </c>
      <c r="C40" s="67"/>
      <c r="D40" s="72"/>
      <c r="E40" s="67"/>
      <c r="F40" s="67"/>
      <c r="G40" s="67"/>
      <c r="H40" s="67"/>
      <c r="I40" s="68"/>
      <c r="J40" s="65">
        <v>20031.400000000001</v>
      </c>
      <c r="K40" s="23" t="e">
        <f>+J40-#REF!</f>
        <v>#REF!</v>
      </c>
      <c r="M40" s="29"/>
      <c r="N40" s="42"/>
    </row>
    <row r="41" spans="1:14" ht="14.25" customHeight="1">
      <c r="B41" s="40" t="s">
        <v>68</v>
      </c>
      <c r="C41" s="67"/>
      <c r="D41" s="67"/>
      <c r="E41" s="67"/>
      <c r="F41" s="67"/>
      <c r="G41" s="67"/>
      <c r="H41" s="67"/>
      <c r="I41" s="68"/>
      <c r="J41" s="81">
        <v>15800.9</v>
      </c>
      <c r="K41" s="23" t="e">
        <f>+J41-#REF!</f>
        <v>#REF!</v>
      </c>
      <c r="M41" s="25"/>
      <c r="N41" s="42"/>
    </row>
    <row r="42" spans="1:14" ht="14.25" customHeight="1">
      <c r="B42" s="40" t="s">
        <v>69</v>
      </c>
      <c r="C42" s="67"/>
      <c r="D42" s="67"/>
      <c r="E42" s="72"/>
      <c r="F42" s="67"/>
      <c r="G42" s="67"/>
      <c r="H42" s="67"/>
      <c r="I42" s="68"/>
      <c r="J42" s="71">
        <v>2454.9</v>
      </c>
      <c r="K42" s="23" t="e">
        <f>+J42-#REF!</f>
        <v>#REF!</v>
      </c>
      <c r="M42" s="25"/>
      <c r="N42" s="42"/>
    </row>
    <row r="43" spans="1:14" ht="14.25" customHeight="1">
      <c r="B43" s="67"/>
      <c r="C43" s="67"/>
      <c r="D43" s="67"/>
      <c r="E43" s="72"/>
      <c r="F43" s="67"/>
      <c r="G43" s="67"/>
      <c r="H43" s="67"/>
      <c r="I43" s="68"/>
      <c r="J43" s="78">
        <f>SUM(J40:J42)</f>
        <v>38287.200000000004</v>
      </c>
      <c r="K43" s="23" t="e">
        <f>+J43-#REF!</f>
        <v>#REF!</v>
      </c>
      <c r="M43" s="25"/>
      <c r="N43" s="42"/>
    </row>
    <row r="44" spans="1:14" ht="14.25" customHeight="1">
      <c r="A44" s="72" t="s">
        <v>70</v>
      </c>
      <c r="B44" s="67"/>
      <c r="C44" s="67"/>
      <c r="D44" s="67"/>
      <c r="E44" s="72"/>
      <c r="F44" s="67"/>
      <c r="G44" s="67"/>
      <c r="H44" s="67"/>
      <c r="I44" s="68"/>
      <c r="J44" s="65">
        <f>ROUND(J37-J43,2)</f>
        <v>9376.2000000000007</v>
      </c>
      <c r="K44" s="23" t="e">
        <f>+J44-#REF!</f>
        <v>#REF!</v>
      </c>
      <c r="M44" s="25"/>
      <c r="N44" s="42"/>
    </row>
    <row r="45" spans="1:14" ht="14.25" hidden="1" customHeight="1">
      <c r="A45" s="72"/>
      <c r="B45" s="40" t="s">
        <v>71</v>
      </c>
      <c r="C45" s="67"/>
      <c r="D45" s="67"/>
      <c r="E45" s="72"/>
      <c r="F45" s="67"/>
      <c r="G45" s="67"/>
      <c r="H45" s="67"/>
      <c r="I45" s="68"/>
      <c r="J45" s="65">
        <v>0</v>
      </c>
      <c r="K45" s="23" t="e">
        <f>+J45-#REF!</f>
        <v>#REF!</v>
      </c>
      <c r="M45" s="25"/>
      <c r="N45" s="42"/>
    </row>
    <row r="46" spans="1:14" ht="14.25" customHeight="1">
      <c r="A46" s="67"/>
      <c r="B46" s="82" t="s">
        <v>72</v>
      </c>
      <c r="C46" s="67"/>
      <c r="D46" s="67"/>
      <c r="E46" s="72"/>
      <c r="F46" s="67"/>
      <c r="G46" s="67"/>
      <c r="H46" s="67"/>
      <c r="I46" s="68"/>
      <c r="J46" s="71">
        <v>1948.6</v>
      </c>
      <c r="K46" s="23" t="e">
        <f>+J46-#REF!</f>
        <v>#REF!</v>
      </c>
      <c r="M46" s="83"/>
      <c r="N46" s="42"/>
    </row>
    <row r="47" spans="1:14" ht="14.25" customHeight="1">
      <c r="A47" s="67"/>
      <c r="B47" s="40" t="s">
        <v>73</v>
      </c>
      <c r="C47" s="67"/>
      <c r="D47" s="67"/>
      <c r="E47" s="72"/>
      <c r="F47" s="67"/>
      <c r="G47" s="67"/>
      <c r="H47" s="67"/>
      <c r="I47" s="68"/>
      <c r="J47" s="65">
        <f>+J44+J46</f>
        <v>11324.800000000001</v>
      </c>
      <c r="K47" s="23" t="e">
        <f>+J47-#REF!</f>
        <v>#REF!</v>
      </c>
      <c r="M47" s="25"/>
      <c r="N47" s="42"/>
    </row>
    <row r="48" spans="1:14" ht="14.25" customHeight="1">
      <c r="A48" s="67"/>
      <c r="B48" s="40" t="s">
        <v>74</v>
      </c>
      <c r="C48" s="67"/>
      <c r="D48" s="67"/>
      <c r="E48" s="72"/>
      <c r="F48" s="67"/>
      <c r="G48" s="67"/>
      <c r="H48" s="67"/>
      <c r="I48" s="68"/>
      <c r="J48" s="84">
        <v>-3695.6</v>
      </c>
      <c r="K48" s="23" t="e">
        <f>+J48-#REF!</f>
        <v>#REF!</v>
      </c>
      <c r="M48" s="25"/>
      <c r="N48" s="42"/>
    </row>
    <row r="49" spans="1:15" ht="14.25" customHeight="1">
      <c r="A49" s="67"/>
      <c r="B49" s="40" t="s">
        <v>75</v>
      </c>
      <c r="C49" s="67"/>
      <c r="D49" s="67"/>
      <c r="E49" s="72"/>
      <c r="F49" s="67"/>
      <c r="G49" s="67"/>
      <c r="H49" s="67"/>
      <c r="I49" s="68"/>
      <c r="J49" s="85">
        <v>-610.20000000000005</v>
      </c>
      <c r="K49" s="23" t="e">
        <f>+J49-#REF!</f>
        <v>#REF!</v>
      </c>
      <c r="M49" s="25"/>
      <c r="N49" s="42"/>
    </row>
    <row r="50" spans="1:15" ht="14.25" customHeight="1">
      <c r="A50" s="67"/>
      <c r="B50" s="40" t="s">
        <v>76</v>
      </c>
      <c r="C50" s="67"/>
      <c r="D50" s="67"/>
      <c r="E50" s="72"/>
      <c r="F50" s="67"/>
      <c r="G50" s="67"/>
      <c r="H50" s="67"/>
      <c r="I50" s="68"/>
      <c r="J50" s="65">
        <f>+J47+J48+J49</f>
        <v>7019.0000000000009</v>
      </c>
      <c r="K50" s="23" t="e">
        <f>+J50-#REF!</f>
        <v>#REF!</v>
      </c>
      <c r="M50" s="25"/>
      <c r="N50" s="42"/>
    </row>
    <row r="51" spans="1:15" ht="14.25" customHeight="1">
      <c r="A51" s="67"/>
      <c r="B51" s="40" t="s">
        <v>77</v>
      </c>
      <c r="C51" s="67"/>
      <c r="D51" s="67"/>
      <c r="E51" s="72"/>
      <c r="F51" s="67"/>
      <c r="G51" s="67"/>
      <c r="H51" s="67"/>
      <c r="I51" s="68"/>
      <c r="J51" s="85">
        <v>-640</v>
      </c>
      <c r="K51" s="23" t="e">
        <f>+J51-#REF!</f>
        <v>#REF!</v>
      </c>
      <c r="M51" s="25"/>
      <c r="N51" s="42"/>
    </row>
    <row r="52" spans="1:15" ht="14.25" customHeight="1" thickBot="1">
      <c r="A52" s="72" t="s">
        <v>78</v>
      </c>
      <c r="B52" s="72"/>
      <c r="C52" s="72"/>
      <c r="D52" s="72"/>
      <c r="E52" s="72"/>
      <c r="F52" s="72"/>
      <c r="G52" s="72"/>
      <c r="H52" s="67"/>
      <c r="I52" s="68"/>
      <c r="J52" s="86">
        <f>ROUND(J50+J51,2)</f>
        <v>6379</v>
      </c>
      <c r="K52" s="23" t="e">
        <f>+J52-#REF!</f>
        <v>#REF!</v>
      </c>
      <c r="M52" s="29"/>
      <c r="N52" s="42"/>
    </row>
    <row r="53" spans="1:15" ht="14.25" customHeight="1" thickTop="1">
      <c r="A53" s="67"/>
      <c r="B53" s="67"/>
      <c r="C53" s="67"/>
      <c r="D53" s="67"/>
      <c r="E53" s="67"/>
      <c r="F53" s="67"/>
      <c r="G53" s="67"/>
      <c r="H53" s="67"/>
      <c r="I53" s="68"/>
      <c r="J53" s="87"/>
      <c r="M53" s="28"/>
    </row>
    <row r="54" spans="1:15" ht="14.25" customHeight="1">
      <c r="A54" s="67"/>
      <c r="B54" s="67"/>
      <c r="C54" s="67"/>
      <c r="D54" s="67"/>
      <c r="E54" s="67"/>
      <c r="F54" s="67"/>
      <c r="G54" s="67"/>
      <c r="H54" s="67"/>
      <c r="I54" s="68"/>
      <c r="J54" s="88"/>
      <c r="M54" s="28"/>
    </row>
    <row r="55" spans="1:15" ht="14.25" customHeight="1">
      <c r="A55" s="48"/>
      <c r="B55" s="49"/>
      <c r="C55" s="49"/>
      <c r="D55" s="49"/>
      <c r="E55" s="49"/>
      <c r="F55" s="49"/>
      <c r="G55" s="49"/>
      <c r="H55" s="49"/>
      <c r="I55" s="49"/>
      <c r="K55" s="2"/>
      <c r="M55" s="28"/>
    </row>
    <row r="56" spans="1:15" ht="14.25" customHeight="1">
      <c r="A56" s="48"/>
      <c r="B56" s="49"/>
      <c r="C56" s="49"/>
      <c r="D56" s="49"/>
      <c r="E56" s="49"/>
      <c r="F56" s="49"/>
      <c r="G56" s="49"/>
      <c r="H56" s="49"/>
      <c r="I56" s="52"/>
      <c r="K56" s="2"/>
      <c r="M56" s="28"/>
    </row>
    <row r="57" spans="1:15" ht="14.25" hidden="1" customHeight="1">
      <c r="A57" s="53"/>
      <c r="B57" s="53"/>
      <c r="C57" s="54"/>
      <c r="D57" s="53"/>
      <c r="E57" s="53"/>
      <c r="F57" s="53"/>
      <c r="G57" s="53"/>
      <c r="H57" s="53"/>
      <c r="I57" s="53"/>
      <c r="J57" s="53"/>
      <c r="K57" s="2"/>
      <c r="M57" s="28"/>
    </row>
    <row r="58" spans="1:15" ht="12.75" hidden="1" customHeight="1">
      <c r="A58" s="48" t="s">
        <v>43</v>
      </c>
      <c r="B58" s="49"/>
      <c r="C58" s="49"/>
      <c r="D58" s="49"/>
      <c r="E58" s="49"/>
      <c r="F58" s="49"/>
      <c r="G58" s="49"/>
      <c r="H58" s="49"/>
      <c r="I58" s="49"/>
      <c r="J58" s="49"/>
      <c r="K58" s="2"/>
      <c r="L58" s="23"/>
      <c r="M58" s="23"/>
      <c r="O58" s="28"/>
    </row>
    <row r="59" spans="1:15" ht="12.75" hidden="1" customHeight="1">
      <c r="A59" s="48" t="s">
        <v>44</v>
      </c>
      <c r="B59" s="49"/>
      <c r="C59" s="49"/>
      <c r="D59" s="49"/>
      <c r="E59" s="49"/>
      <c r="F59" s="49"/>
      <c r="G59" s="49"/>
      <c r="H59" s="49"/>
      <c r="I59" s="52"/>
      <c r="J59" s="49"/>
      <c r="K59" s="2"/>
      <c r="L59" s="23"/>
      <c r="M59" s="23"/>
      <c r="O59" s="28"/>
    </row>
    <row r="60" spans="1:15" ht="14.25" customHeight="1">
      <c r="M60" s="28"/>
    </row>
    <row r="61" spans="1:15" ht="14.25" customHeight="1">
      <c r="M61" s="28"/>
    </row>
    <row r="62" spans="1:15" ht="14.25" customHeight="1">
      <c r="M62" s="28"/>
    </row>
    <row r="63" spans="1:15" ht="14.25" customHeight="1">
      <c r="M63" s="28"/>
    </row>
    <row r="64" spans="1:15" ht="14.25" customHeight="1">
      <c r="M64" s="28"/>
    </row>
    <row r="65" spans="13:13" ht="14.25" customHeight="1">
      <c r="M65" s="89"/>
    </row>
  </sheetData>
  <pageMargins left="0.94488188976377996" right="0.59055118110236204" top="0.61" bottom="0.18" header="0.36" footer="0.41"/>
  <pageSetup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Est.Res.</vt:lpstr>
      <vt:lpstr>Balance!Área_de_impresión</vt:lpstr>
      <vt:lpstr>Est.Res.!Área_de_impresión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SANCHEZ, JOSUE ELISEO [CUSCA SV]</dc:creator>
  <cp:lastModifiedBy>SANCHEZ, JOSUE ELISEO [CUSCA SV]</cp:lastModifiedBy>
  <cp:lastPrinted>2020-08-25T16:06:09Z</cp:lastPrinted>
  <dcterms:created xsi:type="dcterms:W3CDTF">2020-08-25T15:57:31Z</dcterms:created>
  <dcterms:modified xsi:type="dcterms:W3CDTF">2020-08-25T16:07:31Z</dcterms:modified>
</cp:coreProperties>
</file>