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0\EF  junio 2020\"/>
    </mc:Choice>
  </mc:AlternateContent>
  <bookViews>
    <workbookView xWindow="4230" yWindow="3885" windowWidth="16200" windowHeight="936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6" i="2" l="1"/>
  <c r="C95" i="2"/>
  <c r="C94" i="2"/>
  <c r="C90" i="2"/>
  <c r="C89" i="2"/>
  <c r="C84" i="2"/>
  <c r="C83" i="2"/>
  <c r="C81" i="2"/>
  <c r="C77" i="2"/>
  <c r="C76" i="2"/>
  <c r="C51" i="2"/>
  <c r="C48" i="2"/>
  <c r="C46" i="2"/>
  <c r="C45" i="2"/>
  <c r="C41" i="2"/>
  <c r="C37" i="2"/>
  <c r="C36" i="2"/>
  <c r="C35" i="2"/>
  <c r="C27" i="2"/>
  <c r="C26" i="2"/>
  <c r="C25" i="2"/>
  <c r="C20" i="2"/>
  <c r="C19" i="2"/>
  <c r="C18" i="2"/>
  <c r="C16" i="2"/>
  <c r="C15" i="2"/>
  <c r="C14" i="2"/>
  <c r="C13" i="2"/>
  <c r="C34" i="2" l="1"/>
  <c r="C17" i="2"/>
  <c r="C97" i="2" l="1"/>
  <c r="C38" i="2" l="1"/>
  <c r="C85" i="2" l="1"/>
  <c r="C78" i="2"/>
  <c r="A70" i="2"/>
  <c r="A63" i="2"/>
  <c r="C42" i="2"/>
  <c r="C28" i="2"/>
  <c r="C21" i="2"/>
  <c r="C86" i="2" l="1"/>
  <c r="C91" i="2" s="1"/>
  <c r="C98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<sst xmlns="http://schemas.openxmlformats.org/spreadsheetml/2006/main" count="73" uniqueCount="71">
  <si>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</si>
  <si>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</si>
  <si>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</si>
  <si>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</si>
  <si>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</si>
  <si>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</si>
  <si>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</si>
  <si>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</si>
  <si>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</si>
  <si>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</si>
  <si>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</si>
  <si>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</si>
  <si>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</si>
  <si>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</si>
  <si>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</si>
  <si>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</si>
  <si>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</si>
  <si>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</si>
  <si>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</si>
  <si>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</si>
  <si>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</si>
  <si>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</si>
  <si>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</si>
  <si>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</si>
  <si>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</si>
  <si>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</si>
  <si>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</si>
  <si>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</si>
  <si>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</si>
  <si>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</si>
  <si>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</si>
  <si>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</si>
  <si>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</si>
  <si>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</si>
  <si>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</si>
  <si>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</si>
  <si>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</si>
  <si>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</si>
  <si>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</si>
  <si>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</si>
  <si>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</si>
  <si>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</si>
  <si>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</si>
  <si>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</si>
  <si>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</si>
  <si>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</si>
  <si>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</si>
  <si>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</si>
  <si>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</si>
  <si>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</si>
  <si>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</si>
  <si>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</si>
  <si>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</si>
  <si>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</si>
  <si>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</si>
  <si>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</si>
  <si>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</si>
  <si>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</si>
  <si>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</si>
  <si>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</si>
  <si>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</si>
  <si>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</si>
  <si>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</si>
  <si>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</si>
  <si>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</si>
  <si>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</si>
  <si>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</si>
  <si>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</si>
  <si>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</si>
  <si>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Al 30 de Junio 2020</t>
  </si>
  <si>
    <t>Del 01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</si>
</sst>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zoomScaleNormal="100" workbookViewId="0">
      <selection activeCell="C97" sqref="C9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67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69</v>
      </c>
      <c r="B7" s="47"/>
      <c r="C7" s="47"/>
    </row>
    <row r="8" spans="1:9" ht="22.5" customHeight="1" thickBot="1">
      <c r="A8" s="48" t="s">
        <v>60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2020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(150+177377.64)/1000</f>
        <v>177.52764000000002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f>5608.64/1000</f>
        <v>5.6086400000000003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644574.34/1000</f>
        <v>644.57434000000001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f>53428.52/1000</f>
        <v>53.428519999999999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f>0</f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66</v>
      </c>
      <c r="C18" s="7">
        <f>423.81/1000</f>
        <v>0.42381000000000002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f>12100.2/1000</f>
        <v>12.100200000000001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f>3667.29/1000</f>
        <v>3.6672899999999999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897.33044000000007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f>5573.26/1000</f>
        <v>5.5732600000000003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f>112124.15/1000</f>
        <v>112.12415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f>34000/1000</f>
        <v>34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151.69740999999999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1049.0278499999999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f>0</f>
        <v>0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53214.1/1000</f>
        <v>53.214100000000002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f>7482.9/1000</f>
        <v>7.4828999999999999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49503.43/1000</f>
        <v>49.503430000000002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110.20043000000001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f>13851.1/1000</f>
        <v>13.851100000000001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13.851100000000001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61972.6/1000</f>
        <v>61.9726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f>-211500.88/1000</f>
        <v>-211.50088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+C98</f>
        <v>151.07280000000003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924.9763200000001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1049.0278500000002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70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2020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f>477688.24/1000</f>
        <v>477.68824000000001</v>
      </c>
    </row>
    <row r="77" spans="1:3">
      <c r="A77" s="27" t="s">
        <v>44</v>
      </c>
      <c r="B77" s="27"/>
      <c r="C77" s="22">
        <f>166151.58/1000</f>
        <v>166.15158</v>
      </c>
    </row>
    <row r="78" spans="1:3">
      <c r="A78" s="27"/>
      <c r="B78" s="27"/>
      <c r="C78" s="29">
        <f>SUM(C76:C77)</f>
        <v>643.83982000000003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f>220348.76/1000</f>
        <v>220.34876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f>235403/1000</f>
        <v>235.40299999999999</v>
      </c>
    </row>
    <row r="84" spans="1:3">
      <c r="A84" s="27" t="s">
        <v>50</v>
      </c>
      <c r="B84" s="27"/>
      <c r="C84" s="8">
        <f>12718.46/1000</f>
        <v>12.718459999999999</v>
      </c>
    </row>
    <row r="85" spans="1:3">
      <c r="A85" s="27"/>
      <c r="B85" s="27"/>
      <c r="C85" s="38">
        <f>SUM(C81:C84)</f>
        <v>468.47021999999998</v>
      </c>
    </row>
    <row r="86" spans="1:3">
      <c r="A86" s="30" t="s">
        <v>51</v>
      </c>
      <c r="B86" s="27"/>
      <c r="C86" s="29">
        <f>+C78-C85</f>
        <v>175.36960000000005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65</v>
      </c>
      <c r="B89" s="27"/>
      <c r="C89" s="8">
        <f>201.12/1000</f>
        <v>0.20111999999999999</v>
      </c>
    </row>
    <row r="90" spans="1:3">
      <c r="A90" s="27" t="s">
        <v>54</v>
      </c>
      <c r="B90" s="27"/>
      <c r="C90" s="22">
        <f>23446.87/1000</f>
        <v>23.446870000000001</v>
      </c>
    </row>
    <row r="91" spans="1:3">
      <c r="A91" s="27" t="s">
        <v>55</v>
      </c>
      <c r="B91" s="27"/>
      <c r="C91" s="32">
        <f>+C86+C89+C90</f>
        <v>199.01759000000004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f>149.51/1000</f>
        <v>0.14951</v>
      </c>
    </row>
    <row r="95" spans="1:3">
      <c r="A95" s="27" t="s">
        <v>58</v>
      </c>
      <c r="B95" s="27"/>
      <c r="C95" s="8">
        <f>143.25/1000</f>
        <v>0.14324999999999999</v>
      </c>
    </row>
    <row r="96" spans="1:3">
      <c r="A96" s="27" t="s">
        <v>68</v>
      </c>
      <c r="B96" s="27"/>
      <c r="C96" s="22">
        <f>47652.03/1000</f>
        <v>47.652029999999996</v>
      </c>
    </row>
    <row r="97" spans="1:3">
      <c r="A97" s="27"/>
      <c r="B97" s="27"/>
      <c r="C97" s="32">
        <f>SUM(C94:C96)</f>
        <v>47.944789999999998</v>
      </c>
    </row>
    <row r="98" spans="1:3">
      <c r="A98" s="30" t="s">
        <v>59</v>
      </c>
      <c r="B98" s="27"/>
      <c r="C98" s="39">
        <f>+C91-C97</f>
        <v>151.07280000000003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2020-04-24T20:14:34Z</cp:lastPrinted>
  <dcterms:created xsi:type="dcterms:W3CDTF">2017-02-09T22:50:33Z</dcterms:created>
  <dcterms:modified xsi:type="dcterms:W3CDTF">2020-08-17T21:50:17Z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efloresc@bancatlan.sv</vt:lpwstr>
  </property>
  <property fmtid="{D5CDD505-2E9C-101B-9397-08002B2CF9AE}" pid="5" name="MSIP_Label_d7727152-7100-4514-a083-0e2ba05ba660_SetDate">
    <vt:lpwstr>2020-04-24T20:14:18.6272954Z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e0554225-49cd-4c8f-979b-20e2ce63a932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