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Estados financieros 2020\EF  junio 2020\"/>
    </mc:Choice>
  </mc:AlternateContent>
  <bookViews>
    <workbookView xWindow="4230" yWindow="3885" windowWidth="16200" windowHeight="936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6" i="2" l="1"/>
  <c r="C95" i="2"/>
  <c r="C94" i="2"/>
  <c r="C90" i="2"/>
  <c r="C89" i="2"/>
  <c r="C84" i="2"/>
  <c r="C83" i="2"/>
  <c r="C81" i="2"/>
  <c r="C77" i="2"/>
  <c r="C76" i="2"/>
  <c r="C51" i="2"/>
  <c r="C48" i="2"/>
  <c r="C46" i="2"/>
  <c r="C45" i="2"/>
  <c r="C41" i="2"/>
  <c r="C37" i="2"/>
  <c r="C36" i="2"/>
  <c r="C35" i="2"/>
  <c r="C27" i="2"/>
  <c r="C26" i="2"/>
  <c r="C25" i="2"/>
  <c r="C20" i="2"/>
  <c r="C19" i="2"/>
  <c r="C18" i="2"/>
  <c r="C16" i="2"/>
  <c r="C15" i="2"/>
  <c r="C14" i="2"/>
  <c r="C13" i="2"/>
  <c r="C34" i="2" l="1"/>
  <c r="C17" i="2"/>
  <c r="C97" i="2" l="1"/>
  <c r="C38" i="2" l="1"/>
  <c r="C85" i="2" l="1"/>
  <c r="C78" i="2"/>
  <c r="A70" i="2"/>
  <c r="A63" i="2"/>
  <c r="C42" i="2"/>
  <c r="C28" i="2"/>
  <c r="C21" i="2"/>
  <c r="C86" i="2" l="1"/>
  <c r="C91" i="2" s="1"/>
  <c r="C98" i="2" s="1"/>
  <c r="C52" i="2" s="1"/>
  <c r="C30" i="2"/>
  <c r="C54" i="2" l="1"/>
  <c r="C55" i="2" s="1"/>
</calcChain>
</file>

<file path=xl/sharedStrings.xml><?xml version="1.0" encoding="utf-8"?>
<sst xmlns="http://schemas.openxmlformats.org/spreadsheetml/2006/main" count="73" uniqueCount="71">
  <si>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</si>
  <si>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</si>
  <si>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</si>
  <si>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</si>
  <si>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</si>
  <si>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</si>
  <si>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</si>
  <si>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</si>
  <si>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</si>
  <si>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</si>
  <si>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</si>
  <si>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</si>
  <si>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</si>
  <si>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</si>
  <si>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</si>
  <si>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</si>
  <si>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</si>
  <si>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</si>
  <si>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</si>
  <si>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</si>
  <si>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</si>
  <si>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</si>
  <si>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</si>
  <si>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</si>
  <si>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</si>
  <si>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</si>
  <si>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</si>
  <si>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</si>
  <si>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</si>
  <si>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</si>
  <si>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</si>
  <si>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</si>
  <si>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</si>
  <si>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</si>
  <si>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</si>
  <si>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</si>
  <si>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</si>
  <si>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</si>
  <si>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</si>
  <si>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</si>
  <si>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</si>
  <si>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</si>
  <si>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</si>
  <si>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</si>
  <si>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</si>
  <si>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</si>
  <si>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</si>
  <si>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</si>
  <si>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</si>
  <si>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</si>
  <si>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</si>
  <si>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</si>
  <si>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</si>
  <si>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</si>
  <si>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</si>
  <si>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</si>
  <si>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</si>
  <si>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</si>
  <si>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</si>
  <si>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</si>
  <si>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</si>
  <si>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</si>
  <si>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</si>
  <si>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</si>
  <si>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</si>
  <si>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</si>
  <si>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</si>
  <si>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</si>
  <si>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</si>
  <si>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>Al 30 de Junio 2020</t>
  </si>
  <si>
    <t>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</si>
</sst>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165" fontId="3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tabSelected="1" zoomScaleNormal="100" workbookViewId="0">
      <selection activeCell="C97" sqref="C97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6" t="s">
        <v>0</v>
      </c>
      <c r="B1" s="46"/>
      <c r="C1" s="46"/>
    </row>
    <row r="2" spans="1:9">
      <c r="A2" s="46" t="s">
        <v>1</v>
      </c>
      <c r="B2" s="46"/>
      <c r="C2" s="46"/>
    </row>
    <row r="3" spans="1:9">
      <c r="A3" s="46" t="s">
        <v>67</v>
      </c>
      <c r="B3" s="46"/>
      <c r="C3" s="46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6" t="s">
        <v>3</v>
      </c>
      <c r="B6" s="46"/>
      <c r="C6" s="46"/>
    </row>
    <row r="7" spans="1:9" ht="17.25" customHeight="1">
      <c r="A7" s="47" t="s">
        <v>69</v>
      </c>
      <c r="B7" s="47"/>
      <c r="C7" s="47"/>
    </row>
    <row r="8" spans="1:9" ht="22.5" customHeight="1" thickBot="1">
      <c r="A8" s="48" t="s">
        <v>60</v>
      </c>
      <c r="B8" s="48"/>
      <c r="C8" s="48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2020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(150+177377.64)/1000</f>
        <v>177.52764000000002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f>5608.64/1000</f>
        <v>5.6086400000000003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644574.34/1000</f>
        <v>644.57434000000001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f>53428.52/1000</f>
        <v>53.428519999999999</v>
      </c>
      <c r="D16" s="2"/>
      <c r="E16" s="2"/>
      <c r="F16" s="10"/>
      <c r="G16" s="10"/>
      <c r="H16" s="10"/>
      <c r="I16" s="2"/>
    </row>
    <row r="17" spans="1:9">
      <c r="A17" s="1" t="s">
        <v>11</v>
      </c>
      <c r="C17" s="7">
        <f>0</f>
        <v>0</v>
      </c>
      <c r="D17" s="2"/>
      <c r="E17" s="2"/>
      <c r="F17" s="10"/>
      <c r="G17" s="10"/>
      <c r="H17" s="10"/>
      <c r="I17" s="2"/>
    </row>
    <row r="18" spans="1:9" ht="13.5" customHeight="1">
      <c r="A18" s="1" t="s">
        <v>66</v>
      </c>
      <c r="C18" s="7">
        <f>423.81/1000</f>
        <v>0.42381000000000002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f>12100.2/1000</f>
        <v>12.100200000000001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f>3667.29/1000</f>
        <v>3.6672899999999999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897.33044000000007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f>5573.26/1000</f>
        <v>5.5732600000000003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f>112124.15/1000</f>
        <v>112.12415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f>34000/1000</f>
        <v>34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151.69740999999999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1049.0278499999999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64</v>
      </c>
      <c r="C34" s="8">
        <f>0</f>
        <v>0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53214.1/1000</f>
        <v>53.214100000000002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f>7482.9/1000</f>
        <v>7.4828999999999999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49503.43/1000</f>
        <v>49.503430000000002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110.20043000000001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61</v>
      </c>
      <c r="C40" s="35"/>
      <c r="D40" s="14"/>
      <c r="E40" s="14"/>
      <c r="F40" s="20"/>
      <c r="G40" s="2"/>
      <c r="H40" s="2"/>
      <c r="I40" s="2"/>
    </row>
    <row r="41" spans="1:9">
      <c r="A41" s="36" t="s">
        <v>62</v>
      </c>
      <c r="C41" s="37">
        <f>13851.1/1000</f>
        <v>13.851100000000001</v>
      </c>
      <c r="D41" s="14"/>
      <c r="E41" s="14"/>
      <c r="F41" s="20"/>
      <c r="G41" s="2"/>
      <c r="H41" s="2"/>
      <c r="I41" s="2"/>
    </row>
    <row r="42" spans="1:9">
      <c r="A42" s="12" t="s">
        <v>63</v>
      </c>
      <c r="C42" s="19">
        <f>SUM(C41)</f>
        <v>13.851100000000001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61972.6/1000</f>
        <v>61.9726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f>-211500.88/1000</f>
        <v>-211.50088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f>+C98</f>
        <v>151.07280000000003</v>
      </c>
      <c r="D52" s="2"/>
      <c r="E52" s="2"/>
      <c r="F52" s="10"/>
      <c r="G52" s="10"/>
      <c r="H52" s="10"/>
      <c r="I52" s="2"/>
    </row>
    <row r="53" spans="1:9">
      <c r="C53" s="22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924.9763200000001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1049.0278500000002</v>
      </c>
      <c r="D55" s="9"/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9" t="s">
        <v>39</v>
      </c>
      <c r="B61" s="49"/>
      <c r="C61" s="49"/>
    </row>
    <row r="62" spans="1:9">
      <c r="A62" s="49" t="s">
        <v>1</v>
      </c>
      <c r="B62" s="49"/>
      <c r="C62" s="49"/>
    </row>
    <row r="63" spans="1:9">
      <c r="A63" s="49" t="str">
        <f>+A3</f>
        <v>(Compañía Salvadoreña, Subsidiaria de Inversiones Financieras Atlántida, S.A.)</v>
      </c>
      <c r="B63" s="49"/>
      <c r="C63" s="49"/>
    </row>
    <row r="64" spans="1:9">
      <c r="A64" s="41" t="s">
        <v>2</v>
      </c>
      <c r="B64" s="41"/>
      <c r="C64" s="41"/>
    </row>
    <row r="65" spans="1:3">
      <c r="A65" s="41"/>
      <c r="B65" s="41"/>
      <c r="C65" s="41"/>
    </row>
    <row r="66" spans="1:3">
      <c r="A66" s="49" t="s">
        <v>40</v>
      </c>
      <c r="B66" s="49"/>
      <c r="C66" s="49"/>
    </row>
    <row r="67" spans="1:3">
      <c r="A67" s="41"/>
      <c r="B67" s="41"/>
      <c r="C67" s="41"/>
    </row>
    <row r="68" spans="1:3">
      <c r="A68" s="50" t="s">
        <v>70</v>
      </c>
      <c r="B68" s="50"/>
      <c r="C68" s="50"/>
    </row>
    <row r="69" spans="1:3">
      <c r="A69" s="41"/>
      <c r="B69" s="41"/>
      <c r="C69" s="41"/>
    </row>
    <row r="70" spans="1:3" ht="13.5" thickBot="1">
      <c r="A70" s="45" t="str">
        <f>+A8</f>
        <v>(Cifras en Miles de Dólares de los Estados Unidos de América)</v>
      </c>
      <c r="B70" s="45"/>
      <c r="C70" s="45"/>
    </row>
    <row r="71" spans="1:3" ht="13.5" thickTop="1">
      <c r="A71" s="27"/>
      <c r="B71" s="27"/>
      <c r="C71" s="27"/>
    </row>
    <row r="72" spans="1:3">
      <c r="A72" s="27"/>
      <c r="B72" s="27"/>
      <c r="C72" s="27"/>
    </row>
    <row r="73" spans="1:3">
      <c r="A73" s="27"/>
      <c r="B73" s="27"/>
      <c r="C73" s="27"/>
    </row>
    <row r="74" spans="1:3">
      <c r="A74" s="28" t="s">
        <v>41</v>
      </c>
      <c r="B74" s="27"/>
      <c r="C74" s="34">
        <v>2020</v>
      </c>
    </row>
    <row r="75" spans="1:3">
      <c r="A75" s="27" t="s">
        <v>42</v>
      </c>
      <c r="B75" s="27"/>
      <c r="C75" s="27"/>
    </row>
    <row r="76" spans="1:3">
      <c r="A76" s="27" t="s">
        <v>43</v>
      </c>
      <c r="B76" s="27"/>
      <c r="C76" s="7">
        <f>477688.24/1000</f>
        <v>477.68824000000001</v>
      </c>
    </row>
    <row r="77" spans="1:3">
      <c r="A77" s="27" t="s">
        <v>44</v>
      </c>
      <c r="B77" s="27"/>
      <c r="C77" s="22">
        <f>166151.58/1000</f>
        <v>166.15158</v>
      </c>
    </row>
    <row r="78" spans="1:3">
      <c r="A78" s="27"/>
      <c r="B78" s="27"/>
      <c r="C78" s="29">
        <f>SUM(C76:C77)</f>
        <v>643.83982000000003</v>
      </c>
    </row>
    <row r="79" spans="1:3">
      <c r="A79" s="28" t="s">
        <v>45</v>
      </c>
      <c r="B79" s="27"/>
      <c r="C79" s="8"/>
    </row>
    <row r="80" spans="1:3">
      <c r="A80" s="27" t="s">
        <v>46</v>
      </c>
      <c r="B80" s="27"/>
      <c r="C80" s="8"/>
    </row>
    <row r="81" spans="1:3">
      <c r="A81" s="27" t="s">
        <v>47</v>
      </c>
      <c r="B81" s="27"/>
      <c r="C81" s="8">
        <f>220348.76/1000</f>
        <v>220.34876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f>235403/1000</f>
        <v>235.40299999999999</v>
      </c>
    </row>
    <row r="84" spans="1:3">
      <c r="A84" s="27" t="s">
        <v>50</v>
      </c>
      <c r="B84" s="27"/>
      <c r="C84" s="8">
        <f>12718.46/1000</f>
        <v>12.718459999999999</v>
      </c>
    </row>
    <row r="85" spans="1:3">
      <c r="A85" s="27"/>
      <c r="B85" s="27"/>
      <c r="C85" s="38">
        <f>SUM(C81:C84)</f>
        <v>468.47021999999998</v>
      </c>
    </row>
    <row r="86" spans="1:3">
      <c r="A86" s="30" t="s">
        <v>51</v>
      </c>
      <c r="B86" s="27"/>
      <c r="C86" s="29">
        <f>+C78-C85</f>
        <v>175.36960000000005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>
      <c r="A89" s="27" t="s">
        <v>65</v>
      </c>
      <c r="B89" s="27"/>
      <c r="C89" s="8">
        <f>201.12/1000</f>
        <v>0.20111999999999999</v>
      </c>
    </row>
    <row r="90" spans="1:3">
      <c r="A90" s="27" t="s">
        <v>54</v>
      </c>
      <c r="B90" s="27"/>
      <c r="C90" s="22">
        <f>23446.87/1000</f>
        <v>23.446870000000001</v>
      </c>
    </row>
    <row r="91" spans="1:3">
      <c r="A91" s="27" t="s">
        <v>55</v>
      </c>
      <c r="B91" s="27"/>
      <c r="C91" s="32">
        <f>+C86+C89+C90</f>
        <v>199.01759000000004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f>149.51/1000</f>
        <v>0.14951</v>
      </c>
    </row>
    <row r="95" spans="1:3">
      <c r="A95" s="27" t="s">
        <v>58</v>
      </c>
      <c r="B95" s="27"/>
      <c r="C95" s="8">
        <f>143.25/1000</f>
        <v>0.14324999999999999</v>
      </c>
    </row>
    <row r="96" spans="1:3">
      <c r="A96" s="27" t="s">
        <v>68</v>
      </c>
      <c r="B96" s="27"/>
      <c r="C96" s="22">
        <f>47652.03/1000</f>
        <v>47.652029999999996</v>
      </c>
    </row>
    <row r="97" spans="1:3">
      <c r="A97" s="27"/>
      <c r="B97" s="27"/>
      <c r="C97" s="32">
        <f>SUM(C94:C96)</f>
        <v>47.944789999999998</v>
      </c>
    </row>
    <row r="98" spans="1:3">
      <c r="A98" s="30" t="s">
        <v>59</v>
      </c>
      <c r="B98" s="27"/>
      <c r="C98" s="39">
        <f>+C91-C97</f>
        <v>151.07280000000003</v>
      </c>
    </row>
    <row r="99" spans="1:3" ht="13.5" thickBot="1">
      <c r="A99" s="33"/>
      <c r="B99" s="33"/>
      <c r="C99" s="33"/>
    </row>
    <row r="100" spans="1:3" ht="13.5" thickTop="1"/>
  </sheetData>
  <mergeCells count="12">
    <mergeCell ref="A70:C70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6:C66"/>
    <mergeCell ref="A68:C68"/>
  </mergeCells>
  <pageMargins left="1.1023622047244095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Edwin Esau Flores Campos</cp:lastModifiedBy>
  <cp:lastPrinted>2020-04-24T20:14:34Z</cp:lastPrinted>
  <dcterms:created xsi:type="dcterms:W3CDTF">2017-02-09T22:50:33Z</dcterms:created>
  <dcterms:modified xsi:type="dcterms:W3CDTF">2020-08-17T21:50:17Z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Owner">
    <vt:lpwstr>efloresc@bancatlan.sv</vt:lpwstr>
  </property>
  <property fmtid="{D5CDD505-2E9C-101B-9397-08002B2CF9AE}" pid="5" name="MSIP_Label_d7727152-7100-4514-a083-0e2ba05ba660_SetDate">
    <vt:lpwstr>2020-04-24T20:14:18.6272954Z</vt:lpwstr>
  </property>
  <property fmtid="{D5CDD505-2E9C-101B-9397-08002B2CF9AE}" pid="6" name="MSIP_Label_d7727152-7100-4514-a083-0e2ba05ba660_Name">
    <vt:lpwstr>Restringida Especial</vt:lpwstr>
  </property>
  <property fmtid="{D5CDD505-2E9C-101B-9397-08002B2CF9AE}" pid="7" name="MSIP_Label_d7727152-7100-4514-a083-0e2ba05ba660_Application">
    <vt:lpwstr>Microsoft Azure Information Protection</vt:lpwstr>
  </property>
  <property fmtid="{D5CDD505-2E9C-101B-9397-08002B2CF9AE}" pid="8" name="MSIP_Label_d7727152-7100-4514-a083-0e2ba05ba660_ActionId">
    <vt:lpwstr>e0554225-49cd-4c8f-979b-20e2ce63a932</vt:lpwstr>
  </property>
  <property fmtid="{D5CDD505-2E9C-101B-9397-08002B2CF9AE}" pid="9" name="MSIP_Label_d7727152-7100-4514-a083-0e2ba05ba660_Extended_MSFT_Method">
    <vt:lpwstr>Manual</vt:lpwstr>
  </property>
  <property fmtid="{D5CDD505-2E9C-101B-9397-08002B2CF9AE}" pid="10" name="Sensitivity">
    <vt:lpwstr>Restringida Especial</vt:lpwstr>
  </property>
</Properties>
</file>