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B45DB32A-19E2-44E4-B3A4-E82080B59C6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12" i="2"/>
  <c r="O7" i="2"/>
  <c r="O29" i="2" s="1"/>
  <c r="O60" i="2" l="1"/>
  <c r="O62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<sst xmlns="http://schemas.openxmlformats.org/spreadsheetml/2006/main" count="184" uniqueCount="160">
  <si>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</si>
  <si>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</si>
  <si>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</si>
  <si>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</si>
  <si>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</si>
  <si>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</si>
  <si>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</si>
  <si>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</si>
  <si>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</si>
  <si>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</si>
  <si>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</si>
  <si>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</si>
  <si>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</si>
  <si>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</si>
  <si>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</si>
  <si>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</si>
  <si>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</si>
  <si>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</si>
  <si>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</si>
  <si>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</si>
  <si>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</si>
  <si>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</si>
  <si>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</si>
  <si>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</si>
  <si>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</si>
  <si>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</si>
  <si>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</si>
  <si>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</si>
  <si>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</si>
  <si>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</si>
  <si>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</si>
  <si>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</si>
  <si>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</si>
  <si>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</si>
  <si>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</si>
  <si>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</si>
  <si>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</si>
  <si>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</si>
  <si>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</si>
  <si>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</si>
  <si>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</si>
  <si>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</si>
  <si>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</si>
  <si>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</si>
  <si>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</si>
  <si>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</si>
  <si>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</si>
  <si>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</si>
  <si>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</si>
  <si>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</si>
  <si>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</si>
  <si>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</si>
  <si>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</si>
  <si>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</si>
  <si>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</si>
  <si>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</si>
  <si>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</si>
  <si>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</si>
  <si>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</si>
  <si>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</si>
  <si>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</si>
  <si>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</si>
  <si>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</si>
  <si>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</si>
  <si>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</si>
  <si>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</si>
  <si>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</si>
  <si>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</si>
  <si>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</si>
  <si>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</si>
  <si>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</si>
  <si>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</si>
  <si>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</si>
  <si>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</si>
  <si>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</si>
  <si>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</si>
  <si>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</si>
  <si>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</si>
  <si>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</si>
  <si>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</si>
  <si>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</si>
  <si>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</si>
  <si>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</si>
  <si>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</si>
  <si>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</si>
  <si>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</si>
  <si>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</si>
  <si>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</si>
  <si>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</si>
  <si>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</si>
  <si>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</si>
  <si>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</si>
  <si>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</si>
  <si>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</si>
  <si>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</si>
  <si>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</si>
  <si>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</si>
  <si>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</si>
  <si>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</si>
  <si>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</si>
  <si>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</si>
  <si>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</si>
  <si>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</si>
  <si>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</si>
  <si>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</si>
  <si>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</si>
  <si>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</si>
  <si>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</si>
  <si>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</si>
  <si>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</si>
  <si>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</si>
  <si>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30  DE JUNIO 2020</t>
  </si>
  <si>
    <t xml:space="preserve">          Roger M. Avilez                                                          Efraín  Alexander Meléndez </t>
  </si>
  <si>
    <t xml:space="preserve">         Gerente General                                                                   Contador General</t>
  </si>
  <si>
    <t>ESTADO DE RESULTADOS  DEL 01 DE ENERO  AL 30 DE JUNIO DE 2020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</si>
  <si>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</si>
  <si>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</si>
  <si>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</si>
  <si>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</si>
  <si>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</si>
  <si>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</si>
  <si>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</si>
  <si>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</si>
  <si>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</si>
  <si>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</si>
  <si>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</si>
  <si>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</si>
  <si>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</si>
  <si>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</si>
  <si>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</si>
  <si>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</si>
  <si>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</si>
  <si>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</si>
  <si>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</si>
  <si>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</si>
  <si>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</si>
  <si>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</si>
  <si>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</si>
  <si>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</si>
  <si>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</si>
  <si>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</si>
  <si>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</si>
  <si>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</si>
  <si>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</si>
  <si>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</si>
  <si>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</si>
  <si>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</si>
  <si>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</si>
  <si>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</si>
  <si>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</si>
  <si>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</si>
  <si>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</si>
  <si>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</si>
  <si>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</si>
  <si>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</si>
  <si>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</si>
  <si>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</si>
  <si>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</si>
  <si>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Roger M. Avilez                                                     Efraín  Alexander Meléndez </t>
  </si>
  <si>
    <t xml:space="preserve">  Gerente General      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</si>
</sst>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workbookViewId="0">
      <selection activeCell="Q130" sqref="Q130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3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5" t="s">
        <v>111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6"/>
      <c r="M5" s="6"/>
      <c r="N5" s="6"/>
      <c r="O5" s="6"/>
    </row>
    <row r="6" spans="1:20" ht="15" customHeight="1" x14ac:dyDescent="0.25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"/>
      <c r="M6" s="13"/>
      <c r="N6" s="13"/>
      <c r="O6" s="15">
        <f>SUM(M7:M20)</f>
        <v>109391.3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25170.799999999999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5357</v>
      </c>
      <c r="N9" s="13"/>
      <c r="O9" s="16"/>
    </row>
    <row r="10" spans="1:20" ht="15" hidden="1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0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5357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78863.5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3466.8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77034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2712.2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-4349.5</v>
      </c>
      <c r="M19" s="16"/>
      <c r="N19" s="16"/>
      <c r="O19" s="16"/>
    </row>
    <row r="20" spans="1:16" ht="15" customHeight="1" x14ac:dyDescent="0.25">
      <c r="A20" s="20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1"/>
      <c r="M20" s="13"/>
      <c r="N20" s="13"/>
      <c r="O20" s="15">
        <f>SUM(M21:M34)</f>
        <v>2889.3999999999996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559.9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19.399999999999999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2131.6999999999998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255.2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45.9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100.3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67.400000000000006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41.6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-76.8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0" t="s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1"/>
      <c r="M34" s="13"/>
      <c r="N34" s="13"/>
      <c r="O34" s="15">
        <f>SUM(M35:M51)</f>
        <v>317.40000000000003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259.70000000000005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1315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283.7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361.6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2.5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-1750.2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57.7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57.7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0" t="s">
        <v>46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1"/>
      <c r="M51" s="13"/>
      <c r="N51" s="13"/>
      <c r="O51" s="17">
        <f>SUM(O6+O20+O34)</f>
        <v>112598.09999999999</v>
      </c>
    </row>
    <row r="52" spans="1:16" ht="15" hidden="1" customHeight="1" x14ac:dyDescent="0.25">
      <c r="A52" s="23" t="s">
        <v>47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0" t="s">
        <v>52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1"/>
      <c r="M59" s="13"/>
      <c r="N59" s="13"/>
      <c r="O59" s="15">
        <f>SUM(M60:M62)</f>
        <v>25695.599999999999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13006.8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12688.8</v>
      </c>
      <c r="N61" s="13"/>
      <c r="O61" s="16"/>
    </row>
    <row r="62" spans="1:16" ht="15" customHeight="1" x14ac:dyDescent="0.25">
      <c r="A62" s="20" t="s">
        <v>55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6"/>
      <c r="M62" s="16"/>
      <c r="N62" s="16"/>
      <c r="O62" s="16"/>
    </row>
    <row r="63" spans="1:16" ht="18" customHeight="1" x14ac:dyDescent="0.25">
      <c r="A63" s="20" t="s">
        <v>56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1"/>
      <c r="M63" s="13"/>
      <c r="N63" s="13"/>
      <c r="O63" s="15">
        <f>SUM(M64:M79)</f>
        <v>92123.199999999997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74822.099999999991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4232.8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11773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43843.9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14141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831.4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11346.7</v>
      </c>
      <c r="N70" s="13"/>
      <c r="O70" s="1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0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11346.7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942.1</v>
      </c>
      <c r="N74" s="13"/>
      <c r="O74" s="16"/>
    </row>
    <row r="75" spans="1:16" ht="15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5012.3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0" t="s">
        <v>68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1"/>
      <c r="M79" s="13"/>
      <c r="N79" s="13"/>
      <c r="O79" s="15">
        <f>SUM(M80:M97)</f>
        <v>3616.4000000000005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2712.6000000000004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74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353.5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378.3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134</v>
      </c>
      <c r="M86" s="16"/>
      <c r="N86" s="16"/>
      <c r="O86" s="16"/>
    </row>
    <row r="87" spans="1:15" ht="15" customHeight="1" x14ac:dyDescent="0.25">
      <c r="A87" s="4"/>
      <c r="B87" s="4"/>
      <c r="C87" s="21" t="s">
        <v>110</v>
      </c>
      <c r="D87" s="21"/>
      <c r="E87" s="21"/>
      <c r="F87" s="21"/>
      <c r="G87" s="21"/>
      <c r="H87" s="21"/>
      <c r="I87" s="21"/>
      <c r="J87" s="21"/>
      <c r="K87" s="21"/>
      <c r="L87" s="13">
        <v>47.3</v>
      </c>
      <c r="M87" s="16"/>
      <c r="N87" s="16"/>
      <c r="O87" s="16"/>
    </row>
    <row r="88" spans="1:15" ht="15" customHeight="1" x14ac:dyDescent="0.25">
      <c r="A88" s="4"/>
      <c r="B88" s="4"/>
      <c r="C88" s="21" t="s">
        <v>26</v>
      </c>
      <c r="D88" s="21"/>
      <c r="E88" s="21"/>
      <c r="F88" s="21"/>
      <c r="G88" s="21"/>
      <c r="H88" s="21"/>
      <c r="I88" s="21"/>
      <c r="J88" s="21"/>
      <c r="K88" s="21"/>
      <c r="L88" s="13">
        <v>1725.5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101.80000000000001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60.2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18.2</v>
      </c>
      <c r="M92" s="16"/>
      <c r="N92" s="16"/>
      <c r="O92" s="16"/>
    </row>
    <row r="93" spans="1:15" ht="15.7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9</v>
      </c>
      <c r="M93" s="16"/>
      <c r="N93" s="16"/>
      <c r="O93" s="16"/>
    </row>
    <row r="94" spans="1:15" ht="15" customHeight="1" x14ac:dyDescent="0.25">
      <c r="A94" s="4"/>
      <c r="B94" s="22" t="s">
        <v>79</v>
      </c>
      <c r="C94" s="22"/>
      <c r="D94" s="22"/>
      <c r="E94" s="22"/>
      <c r="F94" s="22"/>
      <c r="G94" s="22"/>
      <c r="H94" s="22"/>
      <c r="I94" s="22"/>
      <c r="J94" s="22"/>
      <c r="K94" s="13">
        <v>2</v>
      </c>
      <c r="L94" s="13">
        <v>8.6999999999999993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343.8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458.2</v>
      </c>
      <c r="N96" s="13"/>
      <c r="O96" s="16"/>
    </row>
    <row r="97" spans="1:16" ht="15" hidden="1" customHeight="1" x14ac:dyDescent="0.25">
      <c r="A97" s="20" t="s">
        <v>82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0" t="s">
        <v>85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1"/>
      <c r="M100" s="13"/>
      <c r="N100" s="13"/>
      <c r="O100" s="17">
        <f>SUM(O63+O79+O97)</f>
        <v>95739.599999999991</v>
      </c>
    </row>
    <row r="101" spans="1:16" ht="21.75" customHeight="1" thickTop="1" x14ac:dyDescent="0.25">
      <c r="A101" s="20" t="s">
        <v>86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1"/>
      <c r="M101" s="13"/>
      <c r="N101" s="13"/>
      <c r="O101" s="13">
        <f>SUM(M102:M116)</f>
        <v>16858.5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1718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1718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29.2</v>
      </c>
      <c r="N108" s="13"/>
      <c r="O108" s="16"/>
    </row>
    <row r="109" spans="1:16" ht="15" customHeight="1" x14ac:dyDescent="0.25">
      <c r="A109" s="4"/>
      <c r="B109" s="21" t="s">
        <v>94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13">
        <v>965.3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1146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1034.2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0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111.8</v>
      </c>
      <c r="M115" s="16"/>
      <c r="N115" s="16"/>
      <c r="O115" s="16"/>
    </row>
    <row r="116" spans="1:16" ht="15" customHeight="1" x14ac:dyDescent="0.25">
      <c r="A116" s="20" t="s">
        <v>100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1"/>
      <c r="M116" s="13"/>
      <c r="N116" s="13"/>
      <c r="O116" s="18">
        <f>SUM(O101)</f>
        <v>16858.5</v>
      </c>
    </row>
    <row r="117" spans="1:16" ht="15" hidden="1" customHeight="1" x14ac:dyDescent="0.25">
      <c r="A117" s="20" t="s">
        <v>101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0" t="s">
        <v>107</v>
      </c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1"/>
      <c r="M121" s="13"/>
      <c r="N121" s="13"/>
      <c r="O121" s="17">
        <f>SUM(O63+O79+O97+O101+O117)</f>
        <v>112598.09999999999</v>
      </c>
    </row>
    <row r="122" spans="1:16" ht="20.25" customHeight="1" thickTop="1" x14ac:dyDescent="0.25">
      <c r="A122" s="20" t="s">
        <v>104</v>
      </c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1"/>
      <c r="M122" s="13"/>
      <c r="N122" s="13"/>
      <c r="O122" s="15">
        <f>SUM(M123:M125)</f>
        <v>25695.599999999999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13006.8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12688.8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112</v>
      </c>
      <c r="K128" s="11"/>
      <c r="L128" s="11"/>
      <c r="M128" s="11"/>
      <c r="N128" s="11"/>
      <c r="O128" s="11"/>
    </row>
    <row r="129" spans="1:15" x14ac:dyDescent="0.25">
      <c r="A129" s="9" t="s">
        <v>113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sheetProtection algorithmName="SHA-512" hashValue="lbHUYg/WJSNIpKkocPiYNAZrMFHwdUegQC4KzbXhvJxZiBB/WfJ+T+DXqSUTGToDJfsxve/86Dtuh3JEtNUgAA==" saltValue="fE3IU/6pSwCcVgDD2W5nug==" spinCount="100000" sheet="1" formatCells="0" formatColumns="0" formatRows="0" insertColumns="0" insertRows="0" insertHyperlinks="0" deleteColumns="0" deleteRows="0" sort="0" autoFilter="0" pivotTables="0"/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C3F4-D941-4683-B36C-9563AED9D668}">
  <dimension ref="A1:S77"/>
  <sheetViews>
    <sheetView showGridLines="0" tabSelected="1" zoomScaleNormal="100" workbookViewId="0">
      <selection activeCell="P29" sqref="P29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5" t="s">
        <v>115</v>
      </c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9" ht="15" customHeight="1" x14ac:dyDescent="0.25">
      <c r="A7" s="25" t="s">
        <v>116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7"/>
      <c r="M7" s="29"/>
      <c r="N7" s="29"/>
      <c r="O7" s="32">
        <f>SUM(N8:N11)</f>
        <v>8813.2000000000007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8349.6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109.4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3.2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351</v>
      </c>
      <c r="O11" s="34"/>
    </row>
    <row r="12" spans="1:19" ht="15" customHeight="1" x14ac:dyDescent="0.25">
      <c r="A12" s="25" t="s">
        <v>121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7"/>
      <c r="M12" s="29"/>
      <c r="N12" s="29"/>
      <c r="O12" s="32">
        <f>SUM(N13:N16)</f>
        <v>164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164</v>
      </c>
      <c r="O16" s="34"/>
    </row>
    <row r="17" spans="1:16" ht="15" customHeight="1" x14ac:dyDescent="0.25">
      <c r="A17" s="25" t="s">
        <v>125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7"/>
      <c r="M17" s="29"/>
      <c r="N17" s="29"/>
      <c r="O17" s="32">
        <f>SUM(N18:N29)</f>
        <v>130.5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119.1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3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8.4</v>
      </c>
      <c r="O28" s="34"/>
    </row>
    <row r="29" spans="1:16" ht="20.25" customHeight="1" thickBot="1" x14ac:dyDescent="0.3">
      <c r="A29" s="25" t="s">
        <v>133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7"/>
      <c r="M29" s="29"/>
      <c r="N29" s="29"/>
      <c r="O29" s="37">
        <f>SUM(O7+O12+O17)</f>
        <v>9107.7000000000007</v>
      </c>
    </row>
    <row r="30" spans="1:16" ht="15.75" thickTop="1" x14ac:dyDescent="0.25">
      <c r="O30" s="34"/>
    </row>
    <row r="31" spans="1:16" ht="15" customHeight="1" x14ac:dyDescent="0.25">
      <c r="A31" s="25" t="s">
        <v>134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O31" s="34"/>
    </row>
    <row r="32" spans="1:16" ht="15" customHeight="1" x14ac:dyDescent="0.25">
      <c r="A32" s="25" t="s">
        <v>135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7"/>
      <c r="M32" s="29"/>
      <c r="N32" s="29"/>
      <c r="O32" s="32">
        <f>SUM(N33:N36)</f>
        <v>3911.8999999999996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2227.6999999999998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1679.2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5</v>
      </c>
      <c r="O35" s="34"/>
    </row>
    <row r="36" spans="1:16" ht="15" customHeight="1" x14ac:dyDescent="0.25">
      <c r="A36" s="25" t="s">
        <v>139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7"/>
      <c r="M36" s="29"/>
      <c r="N36" s="29"/>
      <c r="O36" s="32">
        <f>SUM(N37:N43)</f>
        <v>27.2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27.2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5" t="s">
        <v>143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7"/>
      <c r="M43" s="29"/>
      <c r="N43" s="29"/>
      <c r="O43" s="32">
        <f>SUM(N44:N47)</f>
        <v>3747.3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2334.5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1273.5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139.30000000000001</v>
      </c>
      <c r="O46" s="34"/>
    </row>
    <row r="47" spans="1:16" ht="15" customHeight="1" x14ac:dyDescent="0.25">
      <c r="A47" s="25" t="s">
        <v>147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7"/>
      <c r="M47" s="29"/>
      <c r="N47" s="29"/>
      <c r="O47" s="32">
        <f>SUM(N48:N55)</f>
        <v>30.400000000000002</v>
      </c>
      <c r="P47" s="27"/>
    </row>
    <row r="48" spans="1:16" ht="15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2.1</v>
      </c>
      <c r="O48" s="34"/>
    </row>
    <row r="49" spans="1:16" ht="15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0.4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24.3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3.6</v>
      </c>
      <c r="O54" s="34"/>
    </row>
    <row r="55" spans="1:16" ht="15" customHeight="1" x14ac:dyDescent="0.25">
      <c r="A55" s="25" t="s">
        <v>153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7"/>
      <c r="M55" s="29"/>
      <c r="N55" s="29"/>
      <c r="O55" s="32">
        <f>SUM(N56:N58)</f>
        <v>425.6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378.3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47.3</v>
      </c>
      <c r="O57" s="34"/>
    </row>
    <row r="58" spans="1:16" ht="15" customHeight="1" x14ac:dyDescent="0.25">
      <c r="A58" s="25" t="s">
        <v>155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7"/>
      <c r="M58" s="29"/>
      <c r="N58" s="29"/>
      <c r="O58" s="39">
        <f>SUM(O32+O36+O43+O47+O55)</f>
        <v>8142.4</v>
      </c>
    </row>
    <row r="59" spans="1:16" x14ac:dyDescent="0.25">
      <c r="O59" s="34"/>
    </row>
    <row r="60" spans="1:16" ht="18" customHeight="1" thickBot="1" x14ac:dyDescent="0.3">
      <c r="A60" s="25" t="s">
        <v>156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7"/>
      <c r="M60" s="29"/>
      <c r="N60" s="29"/>
      <c r="O60" s="37">
        <f>SUM(O7+O12+O17-O32-O36-O43-O47-O55)</f>
        <v>965.30000000000098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5" t="s">
        <v>157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M62" s="11"/>
      <c r="N62" s="11"/>
      <c r="O62" s="41">
        <f>+O60-O61</f>
        <v>965.30000000000098</v>
      </c>
    </row>
    <row r="63" spans="1:16" s="10" customFormat="1" ht="15.75" hidden="1" thickTop="1" x14ac:dyDescent="0.25">
      <c r="M63" s="11"/>
      <c r="N63" s="11"/>
      <c r="O63" s="11"/>
    </row>
    <row r="64" spans="1:16" s="10" customFormat="1" ht="37.5" customHeight="1" thickTop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sheetProtection algorithmName="SHA-512" hashValue="i6PZvC3lSPDYbBp9GtZG6KXYf8Y9LV/gtsK4I/dbyo5MkxNu5/Jc9JfS0onKW3EmvvWhjfHZ++aruU4pILtpTQ==" saltValue="QlodpM0btTFIDe4IuZvRQA==" spinCount="100000" sheet="1" formatCells="0" formatColumns="0" formatRows="0" insertColumns="0" insertRows="0" insertHyperlinks="0" deleteColumns="0" deleteRows="0" sort="0" autoFilter="0" pivotTables="0"/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2020-07-07T17:55:18Z</cp:lastPrinted>
  <dcterms:created xsi:type="dcterms:W3CDTF">2011-03-04T20:56:38Z</dcterms:created>
  <dcterms:modified xsi:type="dcterms:W3CDTF">2020-07-25T00:16:00Z</dcterms:modified>
</cp:coreProperties>
</file>