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BG" sheetId="1" r:id="rId1"/>
    <sheet name="EDR" sheetId="2" r:id="rId2"/>
    <sheet name="Hoja3" sheetId="3" r:id="rId3"/>
  </sheets>
  <externalReferences>
    <externalReference r:id="rId4"/>
  </externalReferences>
  <definedNames>
    <definedName name="_xlnm.Print_Area" localSheetId="0">BG!$A$3:$G$73</definedName>
    <definedName name="_xlnm.Print_Area" localSheetId="1">EDR!$A$2:$F$35</definedName>
  </definedNames>
  <calcPr calcId="145621"/>
</workbook>
</file>

<file path=xl/calcChain.xml><?xml version="1.0" encoding="utf-8"?>
<calcChain xmlns="http://schemas.openxmlformats.org/spreadsheetml/2006/main">
  <c r="E14" i="1" l="1"/>
  <c r="E60" i="1"/>
  <c r="E30" i="1"/>
  <c r="E24" i="2" l="1"/>
  <c r="E21" i="2"/>
  <c r="E20" i="2"/>
  <c r="E19" i="2"/>
  <c r="E18" i="2"/>
  <c r="E15" i="2"/>
  <c r="E14" i="2"/>
  <c r="E11" i="2"/>
  <c r="E10" i="2"/>
  <c r="E33" i="1"/>
  <c r="E61" i="1"/>
  <c r="E59" i="1"/>
  <c r="E58" i="1"/>
  <c r="E53" i="1"/>
  <c r="E52" i="1"/>
  <c r="E51" i="1"/>
  <c r="E47" i="1"/>
  <c r="E46" i="1"/>
  <c r="E45" i="1"/>
  <c r="E44" i="1"/>
  <c r="E43" i="1"/>
  <c r="E42" i="1"/>
  <c r="E41" i="1"/>
  <c r="E34" i="1"/>
  <c r="E27" i="1"/>
  <c r="E32" i="1"/>
  <c r="E31" i="1"/>
  <c r="E28" i="1"/>
  <c r="E26" i="1"/>
  <c r="E25" i="1"/>
  <c r="E24" i="1"/>
  <c r="E21" i="1"/>
  <c r="E20" i="1"/>
  <c r="E19" i="1"/>
  <c r="E18" i="1"/>
  <c r="E62" i="1" l="1"/>
  <c r="E64" i="1" s="1"/>
  <c r="E12" i="2"/>
  <c r="E16" i="2" s="1"/>
  <c r="E22" i="2" s="1"/>
  <c r="E25" i="2" s="1"/>
  <c r="E17" i="1"/>
  <c r="E16" i="1"/>
  <c r="E13" i="1"/>
  <c r="E12" i="1"/>
  <c r="E49" i="1" l="1"/>
  <c r="E55" i="1" s="1"/>
  <c r="E65" i="1" s="1"/>
  <c r="E22" i="1" l="1"/>
  <c r="E37" i="1" s="1"/>
  <c r="C12" i="2" l="1"/>
  <c r="C16" i="2" s="1"/>
  <c r="C22" i="2" s="1"/>
  <c r="C25" i="2" s="1"/>
  <c r="C62" i="1" l="1"/>
  <c r="C64" i="1" s="1"/>
  <c r="C49" i="1" l="1"/>
  <c r="C55" i="1" s="1"/>
  <c r="C65" i="1" s="1"/>
  <c r="C22" i="1"/>
  <c r="C37" i="1" s="1"/>
  <c r="C66" i="1" l="1"/>
</calcChain>
</file>

<file path=xl/sharedStrings.xml><?xml version="1.0" encoding="utf-8"?>
<sst xmlns="http://schemas.openxmlformats.org/spreadsheetml/2006/main" count="86" uniqueCount="69">
  <si>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</si>
  <si>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</si>
  <si>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</si>
  <si>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</si>
  <si>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</si>
  <si>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</si>
  <si>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</si>
  <si>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</si>
  <si>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</si>
  <si>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</si>
  <si>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</si>
  <si>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</si>
  <si>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</si>
  <si>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</si>
  <si>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</si>
  <si>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</si>
  <si>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</si>
  <si>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</si>
  <si>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</si>
  <si>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</si>
  <si>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</si>
  <si>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</si>
  <si>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</si>
  <si>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</si>
  <si>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</si>
  <si>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</si>
  <si>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</si>
  <si>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</si>
  <si>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</si>
  <si>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</si>
  <si>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</si>
  <si>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</si>
  <si>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</si>
  <si>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</si>
  <si>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</si>
  <si>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</si>
  <si>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</si>
  <si>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</si>
  <si>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</si>
  <si>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</si>
  <si>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</si>
  <si>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</si>
  <si>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</si>
  <si>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</si>
  <si>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</si>
  <si>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</si>
  <si>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</si>
  <si>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</si>
  <si>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</si>
  <si>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</si>
  <si>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</si>
  <si>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</si>
  <si>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</si>
  <si>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</si>
  <si>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</si>
  <si>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</si>
  <si>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</si>
  <si>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</si>
  <si>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</si>
  <si>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</si>
  <si>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</si>
  <si>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</si>
  <si>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</si>
  <si>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</si>
  <si>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</si>
  <si>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</si>
  <si>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</si>
  <si>
    <t>Al 30 de Abril</t>
  </si>
  <si>
    <t>Por el año que terminó al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</si>
</sst>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0" fontId="8" fillId="0" borderId="0" xfId="0" applyFont="1" applyAlignment="1">
      <alignment vertical="center"/>
    </xf>
    <xf numFmtId="3" fontId="0" fillId="0" borderId="0" xfId="0" applyNumberFormat="1"/>
    <xf numFmtId="43" fontId="0" fillId="0" borderId="0" xfId="1" applyFont="1"/>
    <xf numFmtId="9" fontId="0" fillId="0" borderId="0" xfId="2" applyFont="1"/>
    <xf numFmtId="43" fontId="0" fillId="0" borderId="0" xfId="0" applyNumberFormat="1"/>
    <xf numFmtId="164" fontId="10" fillId="0" borderId="0" xfId="1" applyNumberFormat="1" applyFont="1" applyFill="1"/>
    <xf numFmtId="164" fontId="10" fillId="0" borderId="1" xfId="1" applyNumberFormat="1" applyFont="1" applyFill="1" applyBorder="1"/>
    <xf numFmtId="0" fontId="10" fillId="2" borderId="0" xfId="0" applyFont="1" applyFill="1"/>
    <xf numFmtId="0" fontId="10" fillId="0" borderId="0" xfId="0" applyFont="1"/>
    <xf numFmtId="0" fontId="11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right" vertical="center" wrapText="1"/>
    </xf>
    <xf numFmtId="164" fontId="11" fillId="0" borderId="3" xfId="1" applyNumberFormat="1" applyFont="1" applyFill="1" applyBorder="1"/>
    <xf numFmtId="43" fontId="4" fillId="0" borderId="1" xfId="1" applyFont="1" applyBorder="1" applyAlignment="1">
      <alignment horizontal="right" vertical="center" wrapText="1"/>
    </xf>
    <xf numFmtId="9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SSF/Marzo%2019/BG%20Marz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2"/>
      <sheetName val="Hoja3"/>
    </sheetNames>
    <sheetDataSet>
      <sheetData sheetId="0">
        <row r="11">
          <cell r="C11">
            <v>6575784.3640920492</v>
          </cell>
        </row>
        <row r="12">
          <cell r="C12">
            <v>58397193.903713353</v>
          </cell>
        </row>
        <row r="13">
          <cell r="C13">
            <v>1010902.9890979528</v>
          </cell>
        </row>
        <row r="14">
          <cell r="C14">
            <v>3099373.5736348205</v>
          </cell>
        </row>
        <row r="15">
          <cell r="C15">
            <v>54922.267036755438</v>
          </cell>
        </row>
        <row r="16">
          <cell r="C16">
            <v>17046642.940000001</v>
          </cell>
        </row>
        <row r="17">
          <cell r="C17">
            <v>3922434.9110370465</v>
          </cell>
        </row>
        <row r="18">
          <cell r="C18">
            <v>5013461</v>
          </cell>
        </row>
        <row r="19">
          <cell r="C19">
            <v>6236953.0300000012</v>
          </cell>
        </row>
        <row r="23">
          <cell r="C23">
            <v>5412373</v>
          </cell>
        </row>
        <row r="24">
          <cell r="C24">
            <v>251285730</v>
          </cell>
        </row>
        <row r="25">
          <cell r="C25">
            <v>76686394.780000001</v>
          </cell>
        </row>
        <row r="26">
          <cell r="C26">
            <v>305239657.92299694</v>
          </cell>
        </row>
        <row r="27">
          <cell r="C27">
            <v>14258310.069999998</v>
          </cell>
        </row>
        <row r="28">
          <cell r="C28">
            <v>117284.20280607833</v>
          </cell>
        </row>
        <row r="29">
          <cell r="C29">
            <v>128956.76366742003</v>
          </cell>
        </row>
        <row r="30">
          <cell r="C30">
            <v>2699556</v>
          </cell>
        </row>
        <row r="31">
          <cell r="C31">
            <v>348486</v>
          </cell>
        </row>
        <row r="32">
          <cell r="C32">
            <v>605468.02000000014</v>
          </cell>
        </row>
        <row r="39">
          <cell r="C39">
            <v>44717767.368218571</v>
          </cell>
        </row>
        <row r="40">
          <cell r="C40">
            <v>20382130.975265957</v>
          </cell>
        </row>
        <row r="41">
          <cell r="C41">
            <v>5624157.8687120974</v>
          </cell>
        </row>
        <row r="42">
          <cell r="C42">
            <v>4804377.7451510737</v>
          </cell>
        </row>
        <row r="43">
          <cell r="C43">
            <v>24526484.565389059</v>
          </cell>
        </row>
        <row r="44">
          <cell r="C44">
            <v>13628822.800000001</v>
          </cell>
        </row>
        <row r="45">
          <cell r="C45">
            <v>6481418.3866084805</v>
          </cell>
        </row>
        <row r="52">
          <cell r="C52">
            <v>51477463.761435322</v>
          </cell>
        </row>
        <row r="53">
          <cell r="C53">
            <v>6005468.5999999996</v>
          </cell>
        </row>
        <row r="54">
          <cell r="C54">
            <v>19765402.73</v>
          </cell>
        </row>
        <row r="58">
          <cell r="C58">
            <v>322841400</v>
          </cell>
        </row>
        <row r="59">
          <cell r="C59">
            <v>90808811.215291858</v>
          </cell>
        </row>
        <row r="60">
          <cell r="C60">
            <v>146267139.58707821</v>
          </cell>
        </row>
        <row r="61">
          <cell r="C61">
            <v>809039.86493849906</v>
          </cell>
        </row>
        <row r="88">
          <cell r="C88">
            <v>99609398.705309317</v>
          </cell>
        </row>
        <row r="89">
          <cell r="C89">
            <v>-48570871.15995276</v>
          </cell>
        </row>
        <row r="93">
          <cell r="C93">
            <v>-16973024.192352254</v>
          </cell>
        </row>
        <row r="94">
          <cell r="C94">
            <v>-14037492.616927333</v>
          </cell>
        </row>
        <row r="98">
          <cell r="C98">
            <v>3710928.0273481593</v>
          </cell>
        </row>
        <row r="99">
          <cell r="C99">
            <v>-257382.7522045353</v>
          </cell>
        </row>
        <row r="100">
          <cell r="C100">
            <v>-41226.02379079572</v>
          </cell>
        </row>
        <row r="101">
          <cell r="C101">
            <v>2478484.4295777911</v>
          </cell>
        </row>
        <row r="104">
          <cell r="C104">
            <v>-8328369.4071277892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70"/>
  <sheetViews>
    <sheetView showGridLines="0" tabSelected="1" workbookViewId="0">
      <selection activeCell="A9" sqref="A9"/>
    </sheetView>
  </sheetViews>
  <sheetFormatPr baseColWidth="10" defaultColWidth="9.140625" defaultRowHeight="15" x14ac:dyDescent="0.25"/>
  <cols>
    <col min="1" max="1" width="47.140625" customWidth="1"/>
    <col min="2" max="2" width="1.85546875" bestFit="1" customWidth="1"/>
    <col min="3" max="3" width="15" customWidth="1"/>
    <col min="4" max="4" width="1.85546875" bestFit="1" customWidth="1"/>
    <col min="5" max="5" width="10.85546875" hidden="1" customWidth="1"/>
    <col min="6" max="6" width="10.140625" bestFit="1" customWidth="1"/>
    <col min="7" max="7" width="10.140625" customWidth="1"/>
    <col min="8" max="9" width="13.140625" bestFit="1" customWidth="1"/>
    <col min="10" max="11" width="14.140625" bestFit="1" customWidth="1"/>
  </cols>
  <sheetData>
    <row r="3" spans="1:10" x14ac:dyDescent="0.25">
      <c r="A3" s="22" t="s">
        <v>61</v>
      </c>
    </row>
    <row r="4" spans="1:10" x14ac:dyDescent="0.25">
      <c r="A4" s="22" t="s">
        <v>62</v>
      </c>
    </row>
    <row r="5" spans="1:10" x14ac:dyDescent="0.25">
      <c r="A5" s="22" t="s">
        <v>63</v>
      </c>
    </row>
    <row r="6" spans="1:10" x14ac:dyDescent="0.25">
      <c r="A6" s="22" t="s">
        <v>67</v>
      </c>
    </row>
    <row r="9" spans="1:10" x14ac:dyDescent="0.25">
      <c r="A9" s="1"/>
      <c r="B9" s="1"/>
      <c r="C9" s="2">
        <v>2020</v>
      </c>
      <c r="D9" s="1"/>
      <c r="E9" s="2">
        <v>2019</v>
      </c>
    </row>
    <row r="10" spans="1:10" x14ac:dyDescent="0.25">
      <c r="A10" s="3" t="s">
        <v>0</v>
      </c>
      <c r="B10" s="4"/>
      <c r="C10" s="4"/>
      <c r="D10" s="4"/>
      <c r="E10" s="4"/>
    </row>
    <row r="11" spans="1:10" x14ac:dyDescent="0.25">
      <c r="A11" s="3" t="s">
        <v>1</v>
      </c>
      <c r="B11" s="4"/>
      <c r="C11" s="4"/>
      <c r="D11" s="4"/>
      <c r="E11" s="4"/>
    </row>
    <row r="12" spans="1:10" x14ac:dyDescent="0.25">
      <c r="A12" s="5" t="s">
        <v>2</v>
      </c>
      <c r="B12" s="4" t="s">
        <v>3</v>
      </c>
      <c r="C12" s="6">
        <v>3337036</v>
      </c>
      <c r="D12" s="4"/>
      <c r="E12" s="6">
        <f>+[1]BG!$C$11</f>
        <v>6575784.3640920492</v>
      </c>
    </row>
    <row r="13" spans="1:10" x14ac:dyDescent="0.25">
      <c r="A13" s="5" t="s">
        <v>4</v>
      </c>
      <c r="B13" s="4"/>
      <c r="C13" s="6">
        <v>63797950.159999996</v>
      </c>
      <c r="D13" s="4"/>
      <c r="E13" s="6">
        <f>+[1]BG!$C$12</f>
        <v>58397193.903713353</v>
      </c>
      <c r="F13" s="23"/>
      <c r="G13" s="23"/>
      <c r="H13" s="23"/>
      <c r="I13" s="24"/>
      <c r="J13" s="24"/>
    </row>
    <row r="14" spans="1:10" x14ac:dyDescent="0.25">
      <c r="A14" s="5" t="s">
        <v>5</v>
      </c>
      <c r="B14" s="4"/>
      <c r="C14" s="6">
        <v>661393</v>
      </c>
      <c r="D14" s="4"/>
      <c r="E14" s="6">
        <f>+[1]BG!$C$13-E29</f>
        <v>353007.98909795284</v>
      </c>
      <c r="F14" s="25"/>
      <c r="G14" s="25"/>
      <c r="H14" s="23"/>
      <c r="J14" s="24"/>
    </row>
    <row r="15" spans="1:10" x14ac:dyDescent="0.25">
      <c r="A15" s="5" t="s">
        <v>6</v>
      </c>
      <c r="B15" s="4"/>
      <c r="C15" s="6">
        <v>3468394</v>
      </c>
      <c r="D15" s="4"/>
      <c r="E15" s="6">
        <v>2512857</v>
      </c>
      <c r="J15" s="24"/>
    </row>
    <row r="16" spans="1:10" x14ac:dyDescent="0.25">
      <c r="A16" s="5" t="s">
        <v>7</v>
      </c>
      <c r="B16" s="4"/>
      <c r="C16" s="6">
        <v>1536003</v>
      </c>
      <c r="D16" s="4"/>
      <c r="E16" s="6">
        <f>+[1]BG!$C$14</f>
        <v>3099373.5736348205</v>
      </c>
    </row>
    <row r="17" spans="1:9" x14ac:dyDescent="0.25">
      <c r="A17" s="5" t="s">
        <v>8</v>
      </c>
      <c r="B17" s="4"/>
      <c r="C17" s="6">
        <v>2769548</v>
      </c>
      <c r="D17" s="4"/>
      <c r="E17" s="6">
        <f>+[1]BG!$C$15</f>
        <v>54922.267036755438</v>
      </c>
    </row>
    <row r="18" spans="1:9" x14ac:dyDescent="0.25">
      <c r="A18" s="5" t="s">
        <v>9</v>
      </c>
      <c r="B18" s="4"/>
      <c r="C18" s="6">
        <v>15875297</v>
      </c>
      <c r="D18" s="4"/>
      <c r="E18" s="6">
        <f>+[1]BG!$C$16</f>
        <v>17046642.940000001</v>
      </c>
    </row>
    <row r="19" spans="1:9" x14ac:dyDescent="0.25">
      <c r="A19" s="5" t="s">
        <v>10</v>
      </c>
      <c r="B19" s="4"/>
      <c r="C19" s="6">
        <v>4884312</v>
      </c>
      <c r="D19" s="4"/>
      <c r="E19" s="6">
        <f>+[1]BG!$C$17</f>
        <v>3922434.9110370465</v>
      </c>
    </row>
    <row r="20" spans="1:9" x14ac:dyDescent="0.25">
      <c r="A20" s="5" t="s">
        <v>11</v>
      </c>
      <c r="B20" s="4"/>
      <c r="C20" s="6">
        <v>5832426</v>
      </c>
      <c r="D20" s="4"/>
      <c r="E20" s="6">
        <f>+[1]BG!$C$19</f>
        <v>6236953.0300000012</v>
      </c>
    </row>
    <row r="21" spans="1:9" ht="15.75" thickBot="1" x14ac:dyDescent="0.3">
      <c r="A21" s="5" t="s">
        <v>12</v>
      </c>
      <c r="B21" s="4"/>
      <c r="C21" s="7">
        <v>4278524.4000000004</v>
      </c>
      <c r="D21" s="4"/>
      <c r="E21" s="7">
        <f>+[1]BG!$C$18</f>
        <v>5013461</v>
      </c>
      <c r="H21" s="23"/>
      <c r="I21" s="24"/>
    </row>
    <row r="22" spans="1:9" x14ac:dyDescent="0.25">
      <c r="A22" s="8" t="s">
        <v>13</v>
      </c>
      <c r="B22" s="4"/>
      <c r="C22" s="6">
        <f>SUM(C12:C21)</f>
        <v>106440883.56</v>
      </c>
      <c r="D22" s="4"/>
      <c r="E22" s="6">
        <f>SUM(E12:E21)</f>
        <v>103212630.97861196</v>
      </c>
      <c r="H22" s="23"/>
    </row>
    <row r="23" spans="1:9" x14ac:dyDescent="0.25">
      <c r="A23" s="5"/>
      <c r="B23" s="4"/>
      <c r="C23" s="4"/>
      <c r="D23" s="4"/>
      <c r="E23" s="4"/>
    </row>
    <row r="24" spans="1:9" x14ac:dyDescent="0.25">
      <c r="A24" s="5" t="s">
        <v>14</v>
      </c>
      <c r="B24" s="4"/>
      <c r="C24" s="6">
        <v>330997256</v>
      </c>
      <c r="D24" s="4"/>
      <c r="E24" s="6">
        <f>+[1]BG!$C$26</f>
        <v>305239657.92299694</v>
      </c>
    </row>
    <row r="25" spans="1:9" x14ac:dyDescent="0.25">
      <c r="A25" s="5" t="s">
        <v>15</v>
      </c>
      <c r="B25" s="4"/>
      <c r="C25" s="6">
        <v>23120195</v>
      </c>
      <c r="D25" s="4"/>
      <c r="E25" s="6">
        <f>+[1]BG!$C$27</f>
        <v>14258310.069999998</v>
      </c>
    </row>
    <row r="26" spans="1:9" x14ac:dyDescent="0.25">
      <c r="A26" s="5" t="s">
        <v>16</v>
      </c>
      <c r="B26" s="4"/>
      <c r="C26" s="6">
        <v>104560743</v>
      </c>
      <c r="D26" s="4"/>
      <c r="E26" s="6">
        <f>+[1]BG!$C$25</f>
        <v>76686394.780000001</v>
      </c>
    </row>
    <row r="27" spans="1:9" x14ac:dyDescent="0.25">
      <c r="A27" s="5" t="s">
        <v>17</v>
      </c>
      <c r="B27" s="4"/>
      <c r="C27" s="6">
        <v>13028180</v>
      </c>
      <c r="D27" s="4"/>
      <c r="E27" s="6">
        <f>+[1]BG!$C$32</f>
        <v>605468.02000000014</v>
      </c>
    </row>
    <row r="28" spans="1:9" x14ac:dyDescent="0.25">
      <c r="A28" s="5" t="s">
        <v>18</v>
      </c>
      <c r="B28" s="4"/>
      <c r="C28" s="6">
        <v>5547647.8399999999</v>
      </c>
      <c r="D28" s="4"/>
      <c r="E28" s="6">
        <f>+[1]BG!$C$23</f>
        <v>5412373</v>
      </c>
    </row>
    <row r="29" spans="1:9" x14ac:dyDescent="0.25">
      <c r="A29" s="5" t="s">
        <v>5</v>
      </c>
      <c r="B29" s="4"/>
      <c r="C29" s="6">
        <v>3800000</v>
      </c>
      <c r="D29" s="4"/>
      <c r="E29" s="6">
        <v>657895</v>
      </c>
    </row>
    <row r="30" spans="1:9" x14ac:dyDescent="0.25">
      <c r="A30" s="5" t="s">
        <v>6</v>
      </c>
      <c r="B30" s="4"/>
      <c r="C30" s="6">
        <v>255791884</v>
      </c>
      <c r="D30" s="4"/>
      <c r="E30" s="6">
        <f>+[1]BG!$C$24-E15</f>
        <v>248772873</v>
      </c>
      <c r="G30" s="25"/>
      <c r="H30" s="24"/>
    </row>
    <row r="31" spans="1:9" x14ac:dyDescent="0.25">
      <c r="A31" s="5" t="s">
        <v>7</v>
      </c>
      <c r="B31" s="4"/>
      <c r="C31" s="6">
        <v>134648</v>
      </c>
      <c r="D31" s="4"/>
      <c r="E31" s="6">
        <f>+[1]BG!$C$29</f>
        <v>128956.76366742003</v>
      </c>
    </row>
    <row r="32" spans="1:9" x14ac:dyDescent="0.25">
      <c r="A32" s="5" t="s">
        <v>19</v>
      </c>
      <c r="B32" s="4"/>
      <c r="C32" s="6">
        <v>114292</v>
      </c>
      <c r="D32" s="4"/>
      <c r="E32" s="6">
        <f>+[1]BG!$C$28</f>
        <v>117284.20280607833</v>
      </c>
    </row>
    <row r="33" spans="1:11" x14ac:dyDescent="0.25">
      <c r="A33" s="5" t="s">
        <v>11</v>
      </c>
      <c r="B33" s="4"/>
      <c r="C33" s="6">
        <v>196893</v>
      </c>
      <c r="D33" s="4"/>
      <c r="E33" s="6">
        <f>+[1]BG!$C$31-1</f>
        <v>348485</v>
      </c>
    </row>
    <row r="34" spans="1:11" x14ac:dyDescent="0.25">
      <c r="A34" s="5" t="s">
        <v>12</v>
      </c>
      <c r="B34" s="4"/>
      <c r="C34" s="6">
        <v>2852349.6</v>
      </c>
      <c r="D34" s="4"/>
      <c r="E34" s="6">
        <f>+[1]BG!$C$30</f>
        <v>2699556</v>
      </c>
    </row>
    <row r="35" spans="1:11" x14ac:dyDescent="0.25">
      <c r="A35" s="5" t="s">
        <v>20</v>
      </c>
      <c r="B35" s="4"/>
      <c r="C35" s="4">
        <v>37</v>
      </c>
      <c r="D35" s="4"/>
      <c r="E35" s="4">
        <v>37</v>
      </c>
    </row>
    <row r="36" spans="1:11" ht="15.75" thickBot="1" x14ac:dyDescent="0.3">
      <c r="A36" s="5" t="s">
        <v>22</v>
      </c>
      <c r="B36" s="4"/>
      <c r="C36" s="7">
        <v>37844408</v>
      </c>
      <c r="D36" s="4"/>
      <c r="E36" s="9" t="s">
        <v>21</v>
      </c>
    </row>
    <row r="37" spans="1:11" ht="15.75" thickBot="1" x14ac:dyDescent="0.3">
      <c r="A37" s="3" t="s">
        <v>23</v>
      </c>
      <c r="B37" s="4" t="s">
        <v>3</v>
      </c>
      <c r="C37" s="10">
        <f>SUM(C22:C36)</f>
        <v>884429417</v>
      </c>
      <c r="D37" s="4"/>
      <c r="E37" s="10">
        <f>SUM(E22:E36)</f>
        <v>758139921.73808241</v>
      </c>
    </row>
    <row r="38" spans="1:11" ht="15.75" thickTop="1" x14ac:dyDescent="0.25">
      <c r="A38" s="3"/>
      <c r="B38" s="4"/>
      <c r="C38" s="4"/>
      <c r="D38" s="4"/>
      <c r="E38" s="4"/>
    </row>
    <row r="39" spans="1:11" x14ac:dyDescent="0.25">
      <c r="A39" s="8" t="s">
        <v>24</v>
      </c>
      <c r="B39" s="4"/>
      <c r="C39" s="6"/>
      <c r="D39" s="4"/>
      <c r="E39" s="4"/>
    </row>
    <row r="40" spans="1:11" x14ac:dyDescent="0.25">
      <c r="A40" s="8" t="s">
        <v>25</v>
      </c>
      <c r="B40" s="4"/>
      <c r="C40" s="4"/>
      <c r="D40" s="4"/>
      <c r="E40" s="4"/>
    </row>
    <row r="41" spans="1:11" x14ac:dyDescent="0.25">
      <c r="A41" s="11" t="s">
        <v>26</v>
      </c>
      <c r="B41" s="4" t="s">
        <v>3</v>
      </c>
      <c r="C41" s="6">
        <v>42517093</v>
      </c>
      <c r="D41" s="4"/>
      <c r="E41" s="6">
        <f>+[1]BG!$C$39</f>
        <v>44717767.368218571</v>
      </c>
    </row>
    <row r="42" spans="1:11" x14ac:dyDescent="0.25">
      <c r="A42" s="11" t="s">
        <v>27</v>
      </c>
      <c r="B42" s="4"/>
      <c r="C42" s="6">
        <v>16849828.099999998</v>
      </c>
      <c r="D42" s="4"/>
      <c r="E42" s="6">
        <f>+[1]BG!$C$40</f>
        <v>20382130.975265957</v>
      </c>
    </row>
    <row r="43" spans="1:11" x14ac:dyDescent="0.25">
      <c r="A43" s="11" t="s">
        <v>28</v>
      </c>
      <c r="B43" s="4"/>
      <c r="C43" s="6">
        <v>9449534</v>
      </c>
      <c r="D43" s="4"/>
      <c r="E43" s="6">
        <f>+[1]BG!$C$45</f>
        <v>6481418.3866084805</v>
      </c>
    </row>
    <row r="44" spans="1:11" x14ac:dyDescent="0.25">
      <c r="A44" s="11" t="s">
        <v>29</v>
      </c>
      <c r="B44" s="4"/>
      <c r="C44" s="6">
        <v>6053671</v>
      </c>
      <c r="D44" s="4"/>
      <c r="E44" s="6">
        <f>+[1]BG!$C$41</f>
        <v>5624157.8687120974</v>
      </c>
    </row>
    <row r="45" spans="1:11" x14ac:dyDescent="0.25">
      <c r="A45" s="11" t="s">
        <v>30</v>
      </c>
      <c r="B45" s="4"/>
      <c r="C45" s="6">
        <v>33337758</v>
      </c>
      <c r="D45" s="4"/>
      <c r="E45" s="6">
        <f>+[1]BG!$C$43</f>
        <v>24526484.565389059</v>
      </c>
    </row>
    <row r="46" spans="1:11" x14ac:dyDescent="0.25">
      <c r="A46" s="11" t="s">
        <v>31</v>
      </c>
      <c r="B46" s="4"/>
      <c r="C46" s="6">
        <v>6115631</v>
      </c>
      <c r="D46" s="4"/>
      <c r="E46" s="6">
        <f>+[1]BG!$C$42</f>
        <v>4804377.7451510737</v>
      </c>
      <c r="K46" s="36"/>
    </row>
    <row r="47" spans="1:11" x14ac:dyDescent="0.25">
      <c r="A47" s="5" t="s">
        <v>32</v>
      </c>
      <c r="B47" s="4"/>
      <c r="C47" s="6">
        <v>1456897.4000000004</v>
      </c>
      <c r="D47" s="4"/>
      <c r="E47" s="6">
        <f>+[1]BG!$C$44</f>
        <v>13628822.800000001</v>
      </c>
      <c r="I47" s="24"/>
      <c r="J47" s="26"/>
      <c r="K47" s="26"/>
    </row>
    <row r="48" spans="1:11" ht="15.75" thickBot="1" x14ac:dyDescent="0.3">
      <c r="A48" s="5" t="s">
        <v>33</v>
      </c>
      <c r="B48" s="4"/>
      <c r="C48" s="7">
        <v>6620599</v>
      </c>
      <c r="D48" s="4"/>
      <c r="E48" s="9" t="s">
        <v>21</v>
      </c>
      <c r="J48" s="26"/>
      <c r="K48" s="26"/>
    </row>
    <row r="49" spans="1:5" x14ac:dyDescent="0.25">
      <c r="A49" s="8" t="s">
        <v>34</v>
      </c>
      <c r="B49" s="4"/>
      <c r="C49" s="6">
        <f>SUM(C41:C48)</f>
        <v>122401011.5</v>
      </c>
      <c r="D49" s="4"/>
      <c r="E49" s="6">
        <f>SUM(E41:E48)</f>
        <v>120165159.70934524</v>
      </c>
    </row>
    <row r="50" spans="1:5" x14ac:dyDescent="0.25">
      <c r="A50" s="11"/>
      <c r="B50" s="4"/>
      <c r="C50" s="4"/>
      <c r="D50" s="4"/>
      <c r="E50" s="4"/>
    </row>
    <row r="51" spans="1:5" x14ac:dyDescent="0.25">
      <c r="A51" s="5" t="s">
        <v>35</v>
      </c>
      <c r="B51" s="4"/>
      <c r="C51" s="6">
        <v>70411488</v>
      </c>
      <c r="D51" s="4"/>
      <c r="E51" s="6">
        <f>+[1]BG!$C$52</f>
        <v>51477463.761435322</v>
      </c>
    </row>
    <row r="52" spans="1:5" x14ac:dyDescent="0.25">
      <c r="A52" s="5" t="s">
        <v>32</v>
      </c>
      <c r="B52" s="4"/>
      <c r="C52" s="6">
        <v>31820704.5</v>
      </c>
      <c r="D52" s="4"/>
      <c r="E52" s="6">
        <f>+[1]BG!$C$54</f>
        <v>19765402.73</v>
      </c>
    </row>
    <row r="53" spans="1:5" x14ac:dyDescent="0.25">
      <c r="A53" s="11" t="s">
        <v>36</v>
      </c>
      <c r="B53" s="4"/>
      <c r="C53" s="6">
        <v>7344990</v>
      </c>
      <c r="D53" s="4"/>
      <c r="E53" s="6">
        <f>+[1]BG!$C$53</f>
        <v>6005468.5999999996</v>
      </c>
    </row>
    <row r="54" spans="1:5" ht="15.75" thickBot="1" x14ac:dyDescent="0.3">
      <c r="A54" s="11" t="s">
        <v>37</v>
      </c>
      <c r="B54" s="4"/>
      <c r="C54" s="7">
        <v>32363252</v>
      </c>
      <c r="D54" s="4"/>
      <c r="E54" s="9" t="s">
        <v>21</v>
      </c>
    </row>
    <row r="55" spans="1:5" ht="15.75" thickBot="1" x14ac:dyDescent="0.3">
      <c r="A55" s="8" t="s">
        <v>38</v>
      </c>
      <c r="B55" s="4"/>
      <c r="C55" s="7">
        <f>SUM(C49:C54)</f>
        <v>264341446</v>
      </c>
      <c r="D55" s="4"/>
      <c r="E55" s="7">
        <f>SUM(E49:E54)</f>
        <v>197413494.80078053</v>
      </c>
    </row>
    <row r="56" spans="1:5" x14ac:dyDescent="0.25">
      <c r="A56" s="8"/>
      <c r="B56" s="4"/>
      <c r="C56" s="4"/>
      <c r="D56" s="4"/>
      <c r="E56" s="4"/>
    </row>
    <row r="57" spans="1:5" x14ac:dyDescent="0.25">
      <c r="A57" s="8" t="s">
        <v>39</v>
      </c>
      <c r="B57" s="4"/>
      <c r="C57" s="4"/>
      <c r="D57" s="4"/>
      <c r="E57" s="4"/>
    </row>
    <row r="58" spans="1:5" x14ac:dyDescent="0.25">
      <c r="A58" s="11" t="s">
        <v>40</v>
      </c>
      <c r="B58" s="4"/>
      <c r="C58" s="6">
        <v>322841400</v>
      </c>
      <c r="D58" s="4"/>
      <c r="E58" s="6">
        <f>+[1]BG!$C$58</f>
        <v>322841400</v>
      </c>
    </row>
    <row r="59" spans="1:5" x14ac:dyDescent="0.25">
      <c r="A59" s="11" t="s">
        <v>41</v>
      </c>
      <c r="B59" s="4"/>
      <c r="C59" s="6">
        <v>94282459</v>
      </c>
      <c r="D59" s="4"/>
      <c r="E59" s="6">
        <f>+[1]BG!$C$59</f>
        <v>90808811.215291858</v>
      </c>
    </row>
    <row r="60" spans="1:5" x14ac:dyDescent="0.25">
      <c r="A60" s="11" t="s">
        <v>42</v>
      </c>
      <c r="B60" s="4"/>
      <c r="C60" s="6">
        <v>202275149</v>
      </c>
      <c r="D60" s="4"/>
      <c r="E60" s="6">
        <f>+[1]BG!$C$60+37</f>
        <v>146267176.58707821</v>
      </c>
    </row>
    <row r="61" spans="1:5" ht="15.75" thickBot="1" x14ac:dyDescent="0.3">
      <c r="A61" s="11" t="s">
        <v>43</v>
      </c>
      <c r="B61" s="4"/>
      <c r="C61" s="7">
        <v>677203</v>
      </c>
      <c r="D61" s="4"/>
      <c r="E61" s="12">
        <f>+[1]BG!$C$61</f>
        <v>809039.86493849906</v>
      </c>
    </row>
    <row r="62" spans="1:5" x14ac:dyDescent="0.25">
      <c r="A62" s="11" t="s">
        <v>44</v>
      </c>
      <c r="B62" s="4"/>
      <c r="C62" s="6">
        <f>SUM(C58:C61)</f>
        <v>620076211</v>
      </c>
      <c r="D62" s="4"/>
      <c r="E62" s="6">
        <f>SUM(E58:E61)</f>
        <v>560726427.66730857</v>
      </c>
    </row>
    <row r="63" spans="1:5" ht="15.75" thickBot="1" x14ac:dyDescent="0.3">
      <c r="A63" s="11" t="s">
        <v>45</v>
      </c>
      <c r="B63" s="4"/>
      <c r="C63" s="7">
        <v>11760</v>
      </c>
      <c r="D63" s="4"/>
      <c r="E63" s="35">
        <v>0</v>
      </c>
    </row>
    <row r="64" spans="1:5" ht="15.75" thickBot="1" x14ac:dyDescent="0.3">
      <c r="A64" s="8" t="s">
        <v>46</v>
      </c>
      <c r="B64" s="4"/>
      <c r="C64" s="7">
        <f>SUM(C62:C63)</f>
        <v>620087971</v>
      </c>
      <c r="D64" s="4"/>
      <c r="E64" s="7">
        <f>SUM(E62:E63)</f>
        <v>560726427.66730857</v>
      </c>
    </row>
    <row r="65" spans="1:5" ht="15.75" thickBot="1" x14ac:dyDescent="0.3">
      <c r="A65" s="8" t="s">
        <v>47</v>
      </c>
      <c r="B65" s="4" t="s">
        <v>3</v>
      </c>
      <c r="C65" s="10">
        <f>+C64+C55</f>
        <v>884429417</v>
      </c>
      <c r="D65" s="4"/>
      <c r="E65" s="13">
        <f>+E64+E55</f>
        <v>758139922.4680891</v>
      </c>
    </row>
    <row r="66" spans="1:5" ht="15.75" thickTop="1" x14ac:dyDescent="0.25">
      <c r="C66" s="24">
        <f>+C65-C37</f>
        <v>0</v>
      </c>
      <c r="E66" s="24"/>
    </row>
    <row r="69" spans="1:5" x14ac:dyDescent="0.25">
      <c r="A69" s="29" t="s">
        <v>65</v>
      </c>
      <c r="B69" s="29"/>
      <c r="C69" s="30"/>
      <c r="D69" s="30"/>
    </row>
    <row r="70" spans="1:5" x14ac:dyDescent="0.25">
      <c r="A70" s="29" t="s">
        <v>66</v>
      </c>
      <c r="B70" s="29"/>
      <c r="C70" s="30"/>
      <c r="D70" s="30"/>
    </row>
  </sheetData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showGridLines="0" workbookViewId="0">
      <selection activeCell="A7" sqref="A7"/>
    </sheetView>
  </sheetViews>
  <sheetFormatPr baseColWidth="10" defaultColWidth="9.140625" defaultRowHeight="15" x14ac:dyDescent="0.25"/>
  <cols>
    <col min="1" max="1" width="68.140625" customWidth="1"/>
    <col min="2" max="2" width="2" bestFit="1" customWidth="1"/>
    <col min="3" max="3" width="13.42578125" bestFit="1" customWidth="1"/>
    <col min="4" max="4" width="2" bestFit="1" customWidth="1"/>
    <col min="5" max="5" width="12.5703125" hidden="1" customWidth="1"/>
  </cols>
  <sheetData>
    <row r="2" spans="1:5" ht="15.75" x14ac:dyDescent="0.25">
      <c r="A2" s="31" t="s">
        <v>61</v>
      </c>
    </row>
    <row r="3" spans="1:5" ht="15.75" x14ac:dyDescent="0.25">
      <c r="A3" s="31" t="s">
        <v>62</v>
      </c>
    </row>
    <row r="4" spans="1:5" ht="15.75" x14ac:dyDescent="0.25">
      <c r="A4" s="31" t="s">
        <v>64</v>
      </c>
    </row>
    <row r="5" spans="1:5" ht="15.75" x14ac:dyDescent="0.25">
      <c r="A5" s="31" t="s">
        <v>68</v>
      </c>
    </row>
    <row r="8" spans="1:5" x14ac:dyDescent="0.25">
      <c r="A8" s="14"/>
      <c r="B8" s="15"/>
      <c r="C8" s="16">
        <v>2020</v>
      </c>
      <c r="D8" s="17"/>
      <c r="E8" s="16">
        <v>2019</v>
      </c>
    </row>
    <row r="9" spans="1:5" x14ac:dyDescent="0.25">
      <c r="A9" s="18"/>
      <c r="B9" s="19"/>
      <c r="C9" s="19"/>
      <c r="D9" s="19"/>
      <c r="E9" s="19"/>
    </row>
    <row r="10" spans="1:5" x14ac:dyDescent="0.25">
      <c r="A10" s="14" t="s">
        <v>48</v>
      </c>
      <c r="B10" s="15" t="s">
        <v>3</v>
      </c>
      <c r="C10" s="27">
        <v>128926164</v>
      </c>
      <c r="D10" s="15"/>
      <c r="E10" s="27">
        <f>+[1]BG!$C$88</f>
        <v>99609398.705309317</v>
      </c>
    </row>
    <row r="11" spans="1:5" ht="15.75" thickBot="1" x14ac:dyDescent="0.3">
      <c r="A11" s="14" t="s">
        <v>49</v>
      </c>
      <c r="B11" s="15"/>
      <c r="C11" s="28">
        <v>-61899562</v>
      </c>
      <c r="D11" s="15"/>
      <c r="E11" s="28">
        <f>+[1]BG!$C$89</f>
        <v>-48570871.15995276</v>
      </c>
    </row>
    <row r="12" spans="1:5" x14ac:dyDescent="0.25">
      <c r="A12" s="20" t="s">
        <v>50</v>
      </c>
      <c r="B12" s="15"/>
      <c r="C12" s="27">
        <f>SUM(C10:C11)</f>
        <v>67026602</v>
      </c>
      <c r="D12" s="15"/>
      <c r="E12" s="27">
        <f>SUM(E10:E11)</f>
        <v>51038527.545356557</v>
      </c>
    </row>
    <row r="13" spans="1:5" x14ac:dyDescent="0.25">
      <c r="A13" s="14"/>
      <c r="B13" s="15"/>
      <c r="C13" s="27"/>
      <c r="D13" s="15"/>
      <c r="E13" s="27"/>
    </row>
    <row r="14" spans="1:5" x14ac:dyDescent="0.25">
      <c r="A14" s="14" t="s">
        <v>51</v>
      </c>
      <c r="B14" s="15"/>
      <c r="C14" s="27">
        <v>-17832612</v>
      </c>
      <c r="D14" s="14"/>
      <c r="E14" s="27">
        <f>+[1]BG!$C$94</f>
        <v>-14037492.616927333</v>
      </c>
    </row>
    <row r="15" spans="1:5" ht="15.75" thickBot="1" x14ac:dyDescent="0.3">
      <c r="A15" s="14" t="s">
        <v>52</v>
      </c>
      <c r="B15" s="15"/>
      <c r="C15" s="28">
        <v>-26152255</v>
      </c>
      <c r="D15" s="15"/>
      <c r="E15" s="28">
        <f>+[1]BG!$C$93</f>
        <v>-16973024.192352254</v>
      </c>
    </row>
    <row r="16" spans="1:5" x14ac:dyDescent="0.25">
      <c r="A16" s="20" t="s">
        <v>53</v>
      </c>
      <c r="B16" s="15"/>
      <c r="C16" s="27">
        <f>SUM(C12:C15)</f>
        <v>23041735</v>
      </c>
      <c r="D16" s="15"/>
      <c r="E16" s="27">
        <f>SUM(E12:E15)</f>
        <v>20028010.73607697</v>
      </c>
    </row>
    <row r="17" spans="1:9" x14ac:dyDescent="0.25">
      <c r="A17" s="20"/>
      <c r="B17" s="15"/>
      <c r="C17" s="27"/>
      <c r="D17" s="15"/>
      <c r="E17" s="27"/>
    </row>
    <row r="18" spans="1:9" x14ac:dyDescent="0.25">
      <c r="A18" s="14" t="s">
        <v>54</v>
      </c>
      <c r="B18" s="15"/>
      <c r="C18" s="27">
        <v>4665285</v>
      </c>
      <c r="D18" s="15"/>
      <c r="E18" s="27">
        <f>+[1]BG!$C$98</f>
        <v>3710928.0273481593</v>
      </c>
    </row>
    <row r="19" spans="1:9" x14ac:dyDescent="0.25">
      <c r="A19" s="14" t="s">
        <v>55</v>
      </c>
      <c r="B19" s="15"/>
      <c r="C19" s="27">
        <v>-1001077</v>
      </c>
      <c r="D19" s="15"/>
      <c r="E19" s="27">
        <f>+[1]BG!$C$99</f>
        <v>-257382.7522045353</v>
      </c>
    </row>
    <row r="20" spans="1:9" x14ac:dyDescent="0.25">
      <c r="A20" s="14" t="s">
        <v>56</v>
      </c>
      <c r="B20" s="15"/>
      <c r="C20" s="27">
        <v>-4602</v>
      </c>
      <c r="D20" s="15"/>
      <c r="E20" s="27">
        <f>+[1]BG!$C$100</f>
        <v>-41226.02379079572</v>
      </c>
    </row>
    <row r="21" spans="1:9" ht="15.75" thickBot="1" x14ac:dyDescent="0.3">
      <c r="A21" s="14" t="s">
        <v>57</v>
      </c>
      <c r="B21" s="15"/>
      <c r="C21" s="28">
        <v>4274217</v>
      </c>
      <c r="D21" s="15"/>
      <c r="E21" s="28">
        <f>+[1]BG!$C$101</f>
        <v>2478484.4295777911</v>
      </c>
    </row>
    <row r="22" spans="1:9" x14ac:dyDescent="0.25">
      <c r="A22" s="20" t="s">
        <v>58</v>
      </c>
      <c r="B22" s="15"/>
      <c r="C22" s="27">
        <f>SUM(C16:C21)</f>
        <v>30975558</v>
      </c>
      <c r="D22" s="15"/>
      <c r="E22" s="27">
        <f>SUM(E16:E21)</f>
        <v>25918814.417007592</v>
      </c>
    </row>
    <row r="23" spans="1:9" x14ac:dyDescent="0.25">
      <c r="A23" s="14"/>
      <c r="B23" s="21"/>
      <c r="C23" s="27"/>
      <c r="D23" s="15"/>
      <c r="E23" s="27"/>
    </row>
    <row r="24" spans="1:9" ht="15.75" thickBot="1" x14ac:dyDescent="0.3">
      <c r="A24" s="14" t="s">
        <v>59</v>
      </c>
      <c r="B24" s="21"/>
      <c r="C24" s="28">
        <v>-11788215</v>
      </c>
      <c r="D24" s="14"/>
      <c r="E24" s="28">
        <f>+[1]BG!$C$104</f>
        <v>-8328369.4071277892</v>
      </c>
    </row>
    <row r="25" spans="1:9" ht="16.5" thickBot="1" x14ac:dyDescent="0.3">
      <c r="A25" s="20" t="s">
        <v>60</v>
      </c>
      <c r="B25" s="15" t="s">
        <v>3</v>
      </c>
      <c r="C25" s="34">
        <f>SUM(C22:C24)</f>
        <v>19187343</v>
      </c>
      <c r="D25" s="17"/>
      <c r="E25" s="27">
        <f>SUM(E22:E24)</f>
        <v>17590445.009879801</v>
      </c>
    </row>
    <row r="26" spans="1:9" ht="15.75" thickTop="1" x14ac:dyDescent="0.25">
      <c r="A26" s="20"/>
      <c r="B26" s="15"/>
      <c r="C26" s="27"/>
      <c r="D26" s="17"/>
      <c r="E26" s="27"/>
    </row>
    <row r="27" spans="1:9" x14ac:dyDescent="0.25">
      <c r="A27" s="20"/>
      <c r="B27" s="33"/>
      <c r="C27" s="33"/>
      <c r="D27" s="33"/>
      <c r="E27" s="27"/>
      <c r="F27" s="32"/>
      <c r="G27" s="32"/>
      <c r="H27" s="32"/>
      <c r="I27" s="32"/>
    </row>
    <row r="28" spans="1:9" x14ac:dyDescent="0.25">
      <c r="A28" s="20"/>
      <c r="B28" s="33"/>
      <c r="C28" s="33"/>
      <c r="D28" s="33"/>
      <c r="E28" s="27"/>
      <c r="F28" s="32"/>
      <c r="G28" s="32"/>
      <c r="H28" s="32"/>
      <c r="I28" s="32"/>
    </row>
    <row r="29" spans="1:9" x14ac:dyDescent="0.25">
      <c r="A29" s="20"/>
      <c r="B29" s="33"/>
      <c r="C29" s="33"/>
      <c r="D29" s="33"/>
      <c r="E29" s="27"/>
      <c r="F29" s="32"/>
      <c r="G29" s="32"/>
      <c r="H29" s="32"/>
      <c r="I29" s="32"/>
    </row>
    <row r="30" spans="1:9" x14ac:dyDescent="0.25">
      <c r="A30" s="20"/>
      <c r="B30" s="15"/>
      <c r="C30" s="15"/>
      <c r="D30" s="15"/>
      <c r="E30" s="15"/>
    </row>
    <row r="31" spans="1:9" x14ac:dyDescent="0.25">
      <c r="A31" s="29" t="s">
        <v>65</v>
      </c>
      <c r="B31" s="29"/>
      <c r="C31" s="30"/>
      <c r="D31" s="30"/>
      <c r="H31" s="30"/>
      <c r="I31" s="30"/>
    </row>
    <row r="32" spans="1:9" x14ac:dyDescent="0.25">
      <c r="A32" s="29" t="s">
        <v>66</v>
      </c>
      <c r="B32" s="29"/>
      <c r="C32" s="30"/>
      <c r="D32" s="30"/>
      <c r="H32" s="30"/>
      <c r="I32" s="30"/>
    </row>
    <row r="33" spans="1:5" x14ac:dyDescent="0.25">
      <c r="A33" s="20"/>
      <c r="B33" s="15"/>
      <c r="C33" s="15"/>
      <c r="D33" s="15"/>
      <c r="E33" s="15"/>
    </row>
    <row r="34" spans="1:5" x14ac:dyDescent="0.25">
      <c r="A34" s="20"/>
      <c r="B34" s="15"/>
      <c r="C34" s="15"/>
      <c r="D34" s="15"/>
      <c r="E34" s="15"/>
    </row>
    <row r="35" spans="1:5" x14ac:dyDescent="0.25">
      <c r="A35" s="20"/>
      <c r="B35" s="15"/>
      <c r="C35" s="15"/>
      <c r="D35" s="15"/>
      <c r="E35" s="15"/>
    </row>
  </sheetData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BG</vt:lpstr>
      <vt:lpstr>EDR</vt:lpstr>
      <vt:lpstr>Hoja3</vt:lpstr>
      <vt:lpstr>BG!Área_de_impresión</vt:lpstr>
      <vt:lpstr>EDR!Área_de_impresión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2020-07-06T19:23:38Z</dcterms:modified>
</cp:coreProperties>
</file>