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5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Marzo 2020" sheetId="17" r:id="rId5"/>
    <sheet name="Estado Resultado_Marzo 2020" sheetId="19" r:id="rId6"/>
  </sheets>
  <calcPr calcId="125725"/>
</workbook>
</file>

<file path=xl/calcChain.xml><?xml version="1.0" encoding="utf-8"?>
<calcChain xmlns="http://schemas.openxmlformats.org/spreadsheetml/2006/main">
  <c r="S35" i="10"/>
  <c r="S37"/>
  <c r="S38"/>
  <c r="S44"/>
  <c r="S48"/>
  <c r="Q35"/>
  <c r="Q37"/>
  <c r="Q38"/>
  <c r="Q44"/>
  <c r="Q48"/>
  <c r="S16"/>
  <c r="S19"/>
  <c r="Q16"/>
  <c r="Q19"/>
  <c r="I11"/>
  <c r="I17" s="1"/>
  <c r="I12"/>
  <c r="I13"/>
  <c r="I14"/>
  <c r="S14" s="1"/>
  <c r="I15"/>
  <c r="I18"/>
  <c r="I23"/>
  <c r="I20"/>
  <c r="S20" s="1"/>
  <c r="I21"/>
  <c r="I22"/>
  <c r="I27"/>
  <c r="I36" s="1"/>
  <c r="I28"/>
  <c r="S28" s="1"/>
  <c r="I29"/>
  <c r="S29" s="1"/>
  <c r="I30"/>
  <c r="S30" s="1"/>
  <c r="I31"/>
  <c r="S31" s="1"/>
  <c r="I32"/>
  <c r="S32" s="1"/>
  <c r="I33"/>
  <c r="S33" s="1"/>
  <c r="I34"/>
  <c r="S34" s="1"/>
  <c r="I39"/>
  <c r="S39" s="1"/>
  <c r="S40" s="1"/>
  <c r="I40"/>
  <c r="I43"/>
  <c r="I49" s="1"/>
  <c r="I45"/>
  <c r="S45"/>
  <c r="I46"/>
  <c r="S46" s="1"/>
  <c r="I47"/>
  <c r="S47" s="1"/>
  <c r="S12"/>
  <c r="S13"/>
  <c r="S15"/>
  <c r="S21"/>
  <c r="S22"/>
  <c r="S11"/>
  <c r="S17" s="1"/>
  <c r="G27"/>
  <c r="Q27" s="1"/>
  <c r="G28"/>
  <c r="G29"/>
  <c r="Q29" s="1"/>
  <c r="G30"/>
  <c r="Q30" s="1"/>
  <c r="G31"/>
  <c r="Q31" s="1"/>
  <c r="G32"/>
  <c r="Q32" s="1"/>
  <c r="G33"/>
  <c r="Q33" s="1"/>
  <c r="G34"/>
  <c r="Q34"/>
  <c r="G39"/>
  <c r="G43"/>
  <c r="Q43" s="1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/>
  <c r="S17" s="1"/>
  <c r="I12"/>
  <c r="S12" s="1"/>
  <c r="I13"/>
  <c r="S13" s="1"/>
  <c r="I14"/>
  <c r="S14" s="1"/>
  <c r="I15"/>
  <c r="S15" s="1"/>
  <c r="I18"/>
  <c r="S18" s="1"/>
  <c r="S23" s="1"/>
  <c r="I20"/>
  <c r="S20" s="1"/>
  <c r="I21"/>
  <c r="S21" s="1"/>
  <c r="I22"/>
  <c r="S22" s="1"/>
  <c r="I27"/>
  <c r="S27" s="1"/>
  <c r="S36" s="1"/>
  <c r="I28"/>
  <c r="S28" s="1"/>
  <c r="I29"/>
  <c r="S29" s="1"/>
  <c r="I30"/>
  <c r="S30" s="1"/>
  <c r="I31"/>
  <c r="S31" s="1"/>
  <c r="I32"/>
  <c r="S32" s="1"/>
  <c r="I33"/>
  <c r="S33" s="1"/>
  <c r="I34"/>
  <c r="S34" s="1"/>
  <c r="I39"/>
  <c r="S39" s="1"/>
  <c r="S40" s="1"/>
  <c r="I43"/>
  <c r="I49" s="1"/>
  <c r="I45"/>
  <c r="S45"/>
  <c r="I46"/>
  <c r="S46" s="1"/>
  <c r="I47"/>
  <c r="S47" s="1"/>
  <c r="G27"/>
  <c r="Q27" s="1"/>
  <c r="G28"/>
  <c r="Q28" s="1"/>
  <c r="G29"/>
  <c r="Q29" s="1"/>
  <c r="G30"/>
  <c r="Q30" s="1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S11" s="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19"/>
  <c r="Q19" s="1"/>
  <c r="G21"/>
  <c r="Q21" s="1"/>
  <c r="G22"/>
  <c r="Q22" s="1"/>
  <c r="S26" i="3"/>
  <c r="S25"/>
  <c r="S24"/>
  <c r="S16"/>
  <c r="Q26"/>
  <c r="Q25"/>
  <c r="Q24"/>
  <c r="Q16"/>
  <c r="I22"/>
  <c r="S22" s="1"/>
  <c r="I21"/>
  <c r="S21" s="1"/>
  <c r="I19"/>
  <c r="S19" s="1"/>
  <c r="I18"/>
  <c r="S18" s="1"/>
  <c r="I15"/>
  <c r="S15" s="1"/>
  <c r="I14"/>
  <c r="S14" s="1"/>
  <c r="I13"/>
  <c r="S13" s="1"/>
  <c r="I12"/>
  <c r="S12" s="1"/>
  <c r="I11"/>
  <c r="S11" s="1"/>
  <c r="I10"/>
  <c r="S10" s="1"/>
  <c r="G10"/>
  <c r="Q10" s="1"/>
  <c r="G12"/>
  <c r="Q12" s="1"/>
  <c r="G13"/>
  <c r="G14"/>
  <c r="Q14" s="1"/>
  <c r="G15"/>
  <c r="Q15" s="1"/>
  <c r="G18"/>
  <c r="Q18" s="1"/>
  <c r="G19"/>
  <c r="Q19" s="1"/>
  <c r="G21"/>
  <c r="Q21" s="1"/>
  <c r="G22"/>
  <c r="Q22" s="1"/>
  <c r="I17" i="2"/>
  <c r="G21"/>
  <c r="Q21" s="1"/>
  <c r="G22"/>
  <c r="Q22" s="1"/>
  <c r="Q28" i="10"/>
  <c r="Q13" i="3"/>
  <c r="G18" i="2"/>
  <c r="Q18" s="1"/>
  <c r="G15"/>
  <c r="Q15" s="1"/>
  <c r="G14"/>
  <c r="Q14" s="1"/>
  <c r="G20"/>
  <c r="Q20" s="1"/>
  <c r="I23"/>
  <c r="I24"/>
  <c r="S18" i="10"/>
  <c r="S23" s="1"/>
  <c r="S43"/>
  <c r="S49" s="1"/>
  <c r="G12" i="11"/>
  <c r="Q12" s="1"/>
  <c r="G13"/>
  <c r="Q13" s="1"/>
  <c r="G21" i="10"/>
  <c r="Q21" s="1"/>
  <c r="G20"/>
  <c r="Q20" s="1"/>
  <c r="I36" i="2"/>
  <c r="I17" i="11"/>
  <c r="I20" s="1"/>
  <c r="I23" s="1"/>
  <c r="I27" s="1"/>
  <c r="G40" i="17"/>
  <c r="I17" i="3"/>
  <c r="I20" s="1"/>
  <c r="I23" s="1"/>
  <c r="I27" s="1"/>
  <c r="G13" i="2" l="1"/>
  <c r="Q13" s="1"/>
  <c r="G36" i="17"/>
  <c r="G41" s="1"/>
  <c r="G36" i="2"/>
  <c r="G23"/>
  <c r="G40"/>
  <c r="S24" i="10"/>
  <c r="I41"/>
  <c r="I50" s="1"/>
  <c r="I54" s="1"/>
  <c r="S54" s="1"/>
  <c r="S43" i="2"/>
  <c r="S49" s="1"/>
  <c r="I24" i="10"/>
  <c r="S27"/>
  <c r="S36" s="1"/>
  <c r="S41" s="1"/>
  <c r="G11" i="3"/>
  <c r="G49" i="17"/>
  <c r="G47" i="2"/>
  <c r="Q47" s="1"/>
  <c r="Q49" s="1"/>
  <c r="G12"/>
  <c r="Q12" s="1"/>
  <c r="G23" i="17"/>
  <c r="G40" i="10"/>
  <c r="Q39"/>
  <c r="Q40" s="1"/>
  <c r="G36"/>
  <c r="G11" i="2"/>
  <c r="G14" i="10"/>
  <c r="Q14" s="1"/>
  <c r="Q36" i="2"/>
  <c r="Q41" s="1"/>
  <c r="Q23"/>
  <c r="G22" i="10"/>
  <c r="Q22" s="1"/>
  <c r="G15"/>
  <c r="Q15" s="1"/>
  <c r="G18"/>
  <c r="S41" i="2"/>
  <c r="S50" s="1"/>
  <c r="S17" i="11"/>
  <c r="S20" s="1"/>
  <c r="S23" s="1"/>
  <c r="S27" s="1"/>
  <c r="Q36" i="10"/>
  <c r="Q41" s="1"/>
  <c r="S50"/>
  <c r="S17" i="3"/>
  <c r="S20" s="1"/>
  <c r="S23" s="1"/>
  <c r="S27" s="1"/>
  <c r="S24" i="2"/>
  <c r="I40"/>
  <c r="I41" s="1"/>
  <c r="I50" s="1"/>
  <c r="I54" s="1"/>
  <c r="S54" s="1"/>
  <c r="G13" i="10" l="1"/>
  <c r="Q13" s="1"/>
  <c r="G50" i="17"/>
  <c r="G41" i="10"/>
  <c r="G41" i="2"/>
  <c r="G11" i="11"/>
  <c r="Q11" i="3"/>
  <c r="Q17" s="1"/>
  <c r="Q20" s="1"/>
  <c r="Q23" s="1"/>
  <c r="Q27" s="1"/>
  <c r="G17"/>
  <c r="G20" s="1"/>
  <c r="G23" s="1"/>
  <c r="G27" s="1"/>
  <c r="G49" i="2"/>
  <c r="G47" i="10"/>
  <c r="Q50" i="2"/>
  <c r="H17" i="19"/>
  <c r="H20" s="1"/>
  <c r="H23" s="1"/>
  <c r="H27" s="1"/>
  <c r="G17" i="2"/>
  <c r="G24" s="1"/>
  <c r="Q11"/>
  <c r="Q17" s="1"/>
  <c r="Q24" s="1"/>
  <c r="G17" i="17"/>
  <c r="G24" s="1"/>
  <c r="G11" i="10"/>
  <c r="G12"/>
  <c r="Q12" s="1"/>
  <c r="G23"/>
  <c r="Q18"/>
  <c r="Q23" s="1"/>
  <c r="G50" i="2" l="1"/>
  <c r="G54" s="1"/>
  <c r="Q54" s="1"/>
  <c r="Q47" i="10"/>
  <c r="Q49" s="1"/>
  <c r="Q50" s="1"/>
  <c r="G49"/>
  <c r="G50" s="1"/>
  <c r="Q11" i="11"/>
  <c r="Q17" s="1"/>
  <c r="Q20" s="1"/>
  <c r="Q23" s="1"/>
  <c r="Q27" s="1"/>
  <c r="G17"/>
  <c r="G20" s="1"/>
  <c r="G23" s="1"/>
  <c r="G27" s="1"/>
  <c r="Q11" i="10"/>
  <c r="Q17" s="1"/>
  <c r="Q24" s="1"/>
  <c r="G17"/>
  <c r="G24" s="1"/>
  <c r="G54" s="1"/>
  <c r="Q54" s="1"/>
</calcChain>
</file>

<file path=xl/sharedStrings.xml><?xml version="1.0" encoding="utf-8"?>
<sst xmlns="http://schemas.openxmlformats.org/spreadsheetml/2006/main" count="429" uniqueCount="92">
  <si>
    <t>Al 31 de Marzo</t>
  </si>
  <si>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</si>
  <si>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</si>
  <si>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</si>
  <si>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</si>
  <si>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</si>
  <si>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</si>
  <si>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</si>
  <si>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</si>
  <si>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</si>
  <si>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</si>
  <si>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</si>
  <si>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</si>
  <si>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</si>
  <si>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</si>
  <si>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</si>
  <si>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</si>
  <si>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</si>
  <si>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</si>
  <si>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</si>
  <si>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</si>
  <si>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</si>
  <si>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</si>
  <si>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</si>
  <si>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</si>
  <si>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</si>
  <si>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</si>
  <si>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</si>
  <si>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</si>
  <si>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</si>
  <si>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</si>
  <si>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</si>
  <si>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</si>
  <si>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</si>
  <si>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</si>
  <si>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</si>
  <si>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</si>
  <si>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Scotia Seguros S.A.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</si>
  <si>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</si>
  <si>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</si>
  <si>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</si>
  <si>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</si>
  <si>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</si>
  <si>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</si>
  <si>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</si>
  <si>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</si>
  <si>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</si>
  <si>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</si>
  <si>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</si>
  <si>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</si>
  <si>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</si>
  <si>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</si>
  <si>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</si>
  <si>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</si>
  <si>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</si>
  <si>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</si>
  <si>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</si>
  <si>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</si>
  <si>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</si>
  <si>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</si>
  <si>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</si>
  <si>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</si>
  <si>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</si>
  <si>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</si>
  <si>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</si>
  <si>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</si>
  <si>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</si>
  <si>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</si>
  <si>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</si>
  <si>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</si>
  <si>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</si>
  <si>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</si>
  <si>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</si>
  <si>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</si>
  <si>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</si>
  <si>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</si>
  <si>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</si>
  <si>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</si>
  <si>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</si>
  <si>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</si>
  <si>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</si>
  <si>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</si>
  <si>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</si>
  <si>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</si>
  <si>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</si>
  <si>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</si>
  <si>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</si>
  <si>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María Emma Aguilar Ayala</t>
  </si>
  <si>
    <t>Gerente General</t>
  </si>
  <si>
    <t>Contador</t>
  </si>
  <si>
    <t>Del 01 de enero al 31 de Marzo 2020</t>
  </si>
  <si>
    <t>Pedro Artana Buzo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</si>
</sst>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2"/>
    <cellStyle name="Normal" xfId="0" builtinId="0"/>
    <cellStyle name="Normal 2" xfId="1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133350</xdr:rowOff>
    </xdr:from>
    <xdr:to>
      <xdr:col>3</xdr:col>
      <xdr:colOff>152400</xdr:colOff>
      <xdr:row>3</xdr:row>
      <xdr:rowOff>152400</xdr:rowOff>
    </xdr:to>
    <xdr:pic>
      <xdr:nvPicPr>
        <xdr:cNvPr id="12313" name="Picture 7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59569"/>
          <a:ext cx="1497806" cy="471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1</xdr:row>
      <xdr:rowOff>169068</xdr:rowOff>
    </xdr:from>
    <xdr:to>
      <xdr:col>5</xdr:col>
      <xdr:colOff>276226</xdr:colOff>
      <xdr:row>3</xdr:row>
      <xdr:rowOff>188119</xdr:rowOff>
    </xdr:to>
    <xdr:pic>
      <xdr:nvPicPr>
        <xdr:cNvPr id="14359" name="Picture 4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86700" y="395287"/>
          <a:ext cx="1497807" cy="471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1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5</v>
      </c>
      <c r="D3" s="113"/>
      <c r="E3" s="113"/>
      <c r="F3" s="113"/>
      <c r="G3" s="113"/>
      <c r="H3" s="113"/>
      <c r="I3" s="113"/>
      <c r="J3" s="26"/>
      <c r="L3" s="25"/>
      <c r="M3" s="113" t="s">
        <v>5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72</v>
      </c>
      <c r="D4" s="113"/>
      <c r="E4" s="113"/>
      <c r="F4" s="113"/>
      <c r="G4" s="113"/>
      <c r="H4" s="113"/>
      <c r="I4" s="113"/>
      <c r="J4" s="26"/>
      <c r="L4" s="25"/>
      <c r="M4" s="113" t="s">
        <v>72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40</v>
      </c>
      <c r="D5" s="113"/>
      <c r="E5" s="113"/>
      <c r="F5" s="113"/>
      <c r="G5" s="113"/>
      <c r="H5" s="113"/>
      <c r="I5" s="113"/>
      <c r="J5" s="26"/>
      <c r="L5" s="25"/>
      <c r="M5" s="113" t="s">
        <v>40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6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74</v>
      </c>
      <c r="D8" s="14"/>
      <c r="E8" s="17" t="s">
        <v>7</v>
      </c>
      <c r="F8" s="12"/>
      <c r="G8" s="18">
        <v>2005</v>
      </c>
      <c r="H8" s="10"/>
      <c r="I8" s="18">
        <v>2004</v>
      </c>
      <c r="J8" s="26"/>
      <c r="L8" s="25"/>
      <c r="M8" s="16" t="s">
        <v>74</v>
      </c>
      <c r="N8" s="14"/>
      <c r="O8" s="17" t="s">
        <v>7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69</v>
      </c>
      <c r="F10" s="14"/>
      <c r="G10" s="15"/>
      <c r="H10" s="14"/>
      <c r="I10" s="15"/>
      <c r="J10" s="26"/>
      <c r="L10" s="25"/>
      <c r="M10" s="27"/>
      <c r="N10" s="14"/>
      <c r="O10" s="29" t="s">
        <v>69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8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8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9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9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10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10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11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11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12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12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13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13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1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1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14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14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15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15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16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16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17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17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86</v>
      </c>
      <c r="D22" s="14"/>
      <c r="E22" s="13" t="s">
        <v>18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86</v>
      </c>
      <c r="N22" s="14"/>
      <c r="O22" s="13" t="s">
        <v>18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2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2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19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19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70</v>
      </c>
      <c r="F25" s="14"/>
      <c r="G25" s="15"/>
      <c r="H25" s="14"/>
      <c r="I25" s="15"/>
      <c r="J25" s="26"/>
      <c r="L25" s="25"/>
      <c r="M25" s="27"/>
      <c r="N25" s="14"/>
      <c r="O25" s="31" t="s">
        <v>70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73</v>
      </c>
      <c r="F26" s="14"/>
      <c r="G26" s="15"/>
      <c r="H26" s="14"/>
      <c r="I26" s="15"/>
      <c r="J26" s="26"/>
      <c r="L26" s="25"/>
      <c r="M26" s="27"/>
      <c r="N26" s="14"/>
      <c r="O26" s="31" t="s">
        <v>73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20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20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21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21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22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22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23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23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24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24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25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25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26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26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27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27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28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28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3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3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29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29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30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30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28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28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4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4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31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31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71</v>
      </c>
      <c r="F42" s="14"/>
      <c r="G42" s="15"/>
      <c r="H42" s="14"/>
      <c r="I42" s="15"/>
      <c r="J42" s="26"/>
      <c r="L42" s="25"/>
      <c r="M42" s="27"/>
      <c r="N42" s="14"/>
      <c r="O42" s="32" t="s">
        <v>71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32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32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33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33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34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34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43</v>
      </c>
      <c r="D46" s="14"/>
      <c r="E46" s="13" t="s">
        <v>35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43</v>
      </c>
      <c r="N46" s="14"/>
      <c r="O46" s="13" t="s">
        <v>35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42</v>
      </c>
      <c r="D47" s="14"/>
      <c r="E47" s="13" t="s">
        <v>36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42</v>
      </c>
      <c r="N47" s="14"/>
      <c r="O47" s="13" t="s">
        <v>36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46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46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47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47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48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48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41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41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13" t="s">
        <v>5</v>
      </c>
      <c r="D3" s="113"/>
      <c r="E3" s="113"/>
      <c r="F3" s="113"/>
      <c r="G3" s="113"/>
      <c r="H3" s="113"/>
      <c r="I3" s="113"/>
      <c r="J3" s="26"/>
      <c r="L3" s="25"/>
      <c r="M3" s="113" t="s">
        <v>5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49</v>
      </c>
      <c r="D4" s="113"/>
      <c r="E4" s="113"/>
      <c r="F4" s="113"/>
      <c r="G4" s="113"/>
      <c r="H4" s="113"/>
      <c r="I4" s="113"/>
      <c r="J4" s="26"/>
      <c r="L4" s="25"/>
      <c r="M4" s="113" t="s">
        <v>49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40</v>
      </c>
      <c r="D5" s="113"/>
      <c r="E5" s="113"/>
      <c r="F5" s="113"/>
      <c r="G5" s="113"/>
      <c r="H5" s="113"/>
      <c r="I5" s="113"/>
      <c r="J5" s="26"/>
      <c r="L5" s="25"/>
      <c r="M5" s="113" t="s">
        <v>40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6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74</v>
      </c>
      <c r="D8" s="19"/>
      <c r="E8" s="17" t="s">
        <v>7</v>
      </c>
      <c r="F8" s="11"/>
      <c r="G8" s="18">
        <v>2005</v>
      </c>
      <c r="H8" s="10"/>
      <c r="I8" s="18">
        <v>2004</v>
      </c>
      <c r="J8" s="26"/>
      <c r="L8" s="25"/>
      <c r="M8" s="16" t="s">
        <v>74</v>
      </c>
      <c r="N8" s="19"/>
      <c r="O8" s="17" t="s">
        <v>7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75</v>
      </c>
      <c r="D10" s="40"/>
      <c r="E10" s="13" t="s">
        <v>50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75</v>
      </c>
      <c r="N10" s="40"/>
      <c r="O10" s="13" t="s">
        <v>50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76</v>
      </c>
      <c r="D11" s="40"/>
      <c r="E11" s="13" t="s">
        <v>51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76</v>
      </c>
      <c r="N11" s="40"/>
      <c r="O11" s="13" t="s">
        <v>51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77</v>
      </c>
      <c r="D12" s="40"/>
      <c r="E12" s="13" t="s">
        <v>52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77</v>
      </c>
      <c r="N12" s="40"/>
      <c r="O12" s="13" t="s">
        <v>52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78</v>
      </c>
      <c r="D13" s="40"/>
      <c r="E13" s="13" t="s">
        <v>55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78</v>
      </c>
      <c r="N13" s="40"/>
      <c r="O13" s="13" t="s">
        <v>55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79</v>
      </c>
      <c r="D14" s="40"/>
      <c r="E14" s="13" t="s">
        <v>56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79</v>
      </c>
      <c r="N14" s="40"/>
      <c r="O14" s="13" t="s">
        <v>56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80</v>
      </c>
      <c r="D15" s="40"/>
      <c r="E15" s="13" t="s">
        <v>57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80</v>
      </c>
      <c r="N15" s="40"/>
      <c r="O15" s="13" t="s">
        <v>57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58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58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59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59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81</v>
      </c>
      <c r="D18" s="40"/>
      <c r="E18" s="13" t="s">
        <v>44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81</v>
      </c>
      <c r="N18" s="40"/>
      <c r="O18" s="13" t="s">
        <v>44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82</v>
      </c>
      <c r="D19" s="40"/>
      <c r="E19" s="13" t="s">
        <v>60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82</v>
      </c>
      <c r="N19" s="40"/>
      <c r="O19" s="13" t="s">
        <v>60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61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61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83</v>
      </c>
      <c r="D21" s="40"/>
      <c r="E21" s="13" t="s">
        <v>62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83</v>
      </c>
      <c r="N21" s="40"/>
      <c r="O21" s="13" t="s">
        <v>62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84</v>
      </c>
      <c r="D22" s="40"/>
      <c r="E22" s="13" t="s">
        <v>63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84</v>
      </c>
      <c r="N22" s="40"/>
      <c r="O22" s="13" t="s">
        <v>63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64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64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65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65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66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66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67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67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68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68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13" t="s">
        <v>5</v>
      </c>
      <c r="D3" s="113"/>
      <c r="E3" s="113"/>
      <c r="F3" s="113"/>
      <c r="G3" s="113"/>
      <c r="H3" s="113"/>
      <c r="I3" s="113"/>
      <c r="J3" s="26"/>
      <c r="L3" s="25"/>
      <c r="M3" s="113" t="s">
        <v>5</v>
      </c>
      <c r="N3" s="113"/>
      <c r="O3" s="113"/>
      <c r="P3" s="113"/>
      <c r="Q3" s="113"/>
      <c r="R3" s="113"/>
      <c r="S3" s="113"/>
      <c r="T3" s="26"/>
    </row>
    <row r="4" spans="2:20" ht="18" customHeight="1">
      <c r="B4" s="25"/>
      <c r="C4" s="113" t="s">
        <v>72</v>
      </c>
      <c r="D4" s="113"/>
      <c r="E4" s="113"/>
      <c r="F4" s="113"/>
      <c r="G4" s="113"/>
      <c r="H4" s="113"/>
      <c r="I4" s="113"/>
      <c r="J4" s="26"/>
      <c r="L4" s="25"/>
      <c r="M4" s="113" t="s">
        <v>72</v>
      </c>
      <c r="N4" s="113"/>
      <c r="O4" s="113"/>
      <c r="P4" s="113"/>
      <c r="Q4" s="113"/>
      <c r="R4" s="113"/>
      <c r="S4" s="113"/>
      <c r="T4" s="26"/>
    </row>
    <row r="5" spans="2:20" ht="18" customHeight="1">
      <c r="B5" s="25"/>
      <c r="C5" s="113" t="s">
        <v>39</v>
      </c>
      <c r="D5" s="113"/>
      <c r="E5" s="113"/>
      <c r="F5" s="113"/>
      <c r="G5" s="113"/>
      <c r="H5" s="113"/>
      <c r="I5" s="113"/>
      <c r="J5" s="26"/>
      <c r="L5" s="25"/>
      <c r="M5" s="113" t="s">
        <v>45</v>
      </c>
      <c r="N5" s="113"/>
      <c r="O5" s="113"/>
      <c r="P5" s="113"/>
      <c r="Q5" s="113"/>
      <c r="R5" s="113"/>
      <c r="S5" s="113"/>
      <c r="T5" s="26"/>
    </row>
    <row r="6" spans="2:20" ht="18" customHeight="1">
      <c r="B6" s="25"/>
      <c r="C6" s="114" t="s">
        <v>6</v>
      </c>
      <c r="D6" s="114"/>
      <c r="E6" s="114"/>
      <c r="F6" s="114"/>
      <c r="G6" s="114"/>
      <c r="H6" s="114"/>
      <c r="I6" s="114"/>
      <c r="J6" s="26"/>
      <c r="L6" s="25"/>
      <c r="M6" s="114" t="s">
        <v>6</v>
      </c>
      <c r="N6" s="114"/>
      <c r="O6" s="114"/>
      <c r="P6" s="114"/>
      <c r="Q6" s="114"/>
      <c r="R6" s="114"/>
      <c r="S6" s="114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74</v>
      </c>
      <c r="D8" s="14"/>
      <c r="E8" s="17" t="s">
        <v>7</v>
      </c>
      <c r="F8" s="12"/>
      <c r="G8" s="18">
        <v>2005</v>
      </c>
      <c r="H8" s="10"/>
      <c r="I8" s="18">
        <v>2004</v>
      </c>
      <c r="J8" s="26"/>
      <c r="L8" s="25"/>
      <c r="M8" s="16" t="s">
        <v>74</v>
      </c>
      <c r="N8" s="14"/>
      <c r="O8" s="17" t="s">
        <v>7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69</v>
      </c>
      <c r="F10" s="14"/>
      <c r="G10" s="15"/>
      <c r="H10" s="14"/>
      <c r="I10" s="15"/>
      <c r="J10" s="26"/>
      <c r="L10" s="25"/>
      <c r="M10" s="27"/>
      <c r="N10" s="14"/>
      <c r="O10" s="29" t="s">
        <v>69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8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8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9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9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10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10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11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11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12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12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13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13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1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1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14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14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15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15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16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16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17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17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86</v>
      </c>
      <c r="D22" s="14"/>
      <c r="E22" s="13" t="s">
        <v>18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86</v>
      </c>
      <c r="N22" s="14"/>
      <c r="O22" s="13" t="s">
        <v>18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2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2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19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19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70</v>
      </c>
      <c r="F25" s="14"/>
      <c r="G25" s="15"/>
      <c r="H25" s="14"/>
      <c r="I25" s="15"/>
      <c r="J25" s="26"/>
      <c r="L25" s="25"/>
      <c r="M25" s="27"/>
      <c r="N25" s="14"/>
      <c r="O25" s="31" t="s">
        <v>70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73</v>
      </c>
      <c r="F26" s="14"/>
      <c r="G26" s="15"/>
      <c r="H26" s="14"/>
      <c r="I26" s="15"/>
      <c r="J26" s="26"/>
      <c r="L26" s="25"/>
      <c r="M26" s="27"/>
      <c r="N26" s="14"/>
      <c r="O26" s="31" t="s">
        <v>73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20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20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21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21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22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22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23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23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24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24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25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25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26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26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27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27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28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28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3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3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29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29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30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30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28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28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4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4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31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31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71</v>
      </c>
      <c r="F42" s="14"/>
      <c r="G42" s="15"/>
      <c r="H42" s="14"/>
      <c r="I42" s="15"/>
      <c r="J42" s="26"/>
      <c r="L42" s="25"/>
      <c r="M42" s="27"/>
      <c r="N42" s="14"/>
      <c r="O42" s="32" t="s">
        <v>71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32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32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33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33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34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34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43</v>
      </c>
      <c r="D46" s="14"/>
      <c r="E46" s="13" t="s">
        <v>35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43</v>
      </c>
      <c r="N46" s="14"/>
      <c r="O46" s="13" t="s">
        <v>35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42</v>
      </c>
      <c r="D47" s="14"/>
      <c r="E47" s="13" t="s">
        <v>36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42</v>
      </c>
      <c r="N47" s="14"/>
      <c r="O47" s="13" t="s">
        <v>36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46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46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47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47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48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48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41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41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13" t="s">
        <v>5</v>
      </c>
      <c r="D3" s="113"/>
      <c r="E3" s="113"/>
      <c r="F3" s="113"/>
      <c r="G3" s="113"/>
      <c r="H3" s="113"/>
      <c r="I3" s="113"/>
      <c r="J3" s="26"/>
      <c r="L3" s="25"/>
      <c r="M3" s="113" t="s">
        <v>5</v>
      </c>
      <c r="N3" s="113"/>
      <c r="O3" s="113"/>
      <c r="P3" s="113"/>
      <c r="Q3" s="113"/>
      <c r="R3" s="113"/>
      <c r="S3" s="113"/>
      <c r="T3" s="26"/>
    </row>
    <row r="4" spans="2:24" ht="18" customHeight="1">
      <c r="B4" s="25"/>
      <c r="C4" s="113" t="s">
        <v>49</v>
      </c>
      <c r="D4" s="113"/>
      <c r="E4" s="113"/>
      <c r="F4" s="113"/>
      <c r="G4" s="113"/>
      <c r="H4" s="113"/>
      <c r="I4" s="113"/>
      <c r="J4" s="26"/>
      <c r="L4" s="25"/>
      <c r="M4" s="113" t="s">
        <v>49</v>
      </c>
      <c r="N4" s="113"/>
      <c r="O4" s="113"/>
      <c r="P4" s="113"/>
      <c r="Q4" s="113"/>
      <c r="R4" s="113"/>
      <c r="S4" s="113"/>
      <c r="T4" s="26"/>
    </row>
    <row r="5" spans="2:24" ht="18" customHeight="1">
      <c r="B5" s="25"/>
      <c r="C5" s="113" t="s">
        <v>85</v>
      </c>
      <c r="D5" s="113"/>
      <c r="E5" s="113"/>
      <c r="F5" s="113"/>
      <c r="G5" s="113"/>
      <c r="H5" s="113"/>
      <c r="I5" s="113"/>
      <c r="J5" s="26"/>
      <c r="L5" s="25"/>
      <c r="M5" s="113" t="s">
        <v>85</v>
      </c>
      <c r="N5" s="113"/>
      <c r="O5" s="113"/>
      <c r="P5" s="113"/>
      <c r="Q5" s="113"/>
      <c r="R5" s="113"/>
      <c r="S5" s="113"/>
      <c r="T5" s="26"/>
    </row>
    <row r="6" spans="2:24" ht="18" customHeight="1">
      <c r="B6" s="25"/>
      <c r="C6" s="114"/>
      <c r="D6" s="114"/>
      <c r="E6" s="114"/>
      <c r="F6" s="114"/>
      <c r="G6" s="114"/>
      <c r="H6" s="114"/>
      <c r="I6" s="114"/>
      <c r="J6" s="26"/>
      <c r="L6" s="25"/>
      <c r="M6" s="114" t="s">
        <v>6</v>
      </c>
      <c r="N6" s="114"/>
      <c r="O6" s="114"/>
      <c r="P6" s="114"/>
      <c r="Q6" s="114"/>
      <c r="R6" s="114"/>
      <c r="S6" s="114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74</v>
      </c>
      <c r="D8" s="19"/>
      <c r="E8" s="17" t="s">
        <v>7</v>
      </c>
      <c r="F8" s="11"/>
      <c r="G8" s="18">
        <v>2005</v>
      </c>
      <c r="H8" s="10"/>
      <c r="I8" s="18">
        <v>2004</v>
      </c>
      <c r="J8" s="26"/>
      <c r="L8" s="25"/>
      <c r="M8" s="16" t="s">
        <v>74</v>
      </c>
      <c r="N8" s="19"/>
      <c r="O8" s="17" t="s">
        <v>7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75</v>
      </c>
      <c r="D10" s="40"/>
      <c r="E10" s="13" t="s">
        <v>50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75</v>
      </c>
      <c r="N10" s="40"/>
      <c r="O10" s="13" t="s">
        <v>50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76</v>
      </c>
      <c r="D11" s="40"/>
      <c r="E11" s="13" t="s">
        <v>51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76</v>
      </c>
      <c r="N11" s="40"/>
      <c r="O11" s="13" t="s">
        <v>51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77</v>
      </c>
      <c r="D12" s="40"/>
      <c r="E12" s="13" t="s">
        <v>52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77</v>
      </c>
      <c r="N12" s="40"/>
      <c r="O12" s="13" t="s">
        <v>52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78</v>
      </c>
      <c r="D13" s="40"/>
      <c r="E13" s="13" t="s">
        <v>55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78</v>
      </c>
      <c r="N13" s="40"/>
      <c r="O13" s="13" t="s">
        <v>55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79</v>
      </c>
      <c r="D14" s="40"/>
      <c r="E14" s="13" t="s">
        <v>56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79</v>
      </c>
      <c r="N14" s="40"/>
      <c r="O14" s="13" t="s">
        <v>56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80</v>
      </c>
      <c r="D15" s="40"/>
      <c r="E15" s="13" t="s">
        <v>57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80</v>
      </c>
      <c r="N15" s="40"/>
      <c r="O15" s="13" t="s">
        <v>57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58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58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59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59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81</v>
      </c>
      <c r="D18" s="40"/>
      <c r="E18" s="13" t="s">
        <v>44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81</v>
      </c>
      <c r="N18" s="40"/>
      <c r="O18" s="13" t="s">
        <v>44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82</v>
      </c>
      <c r="D19" s="40"/>
      <c r="E19" s="13" t="s">
        <v>60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82</v>
      </c>
      <c r="N19" s="40"/>
      <c r="O19" s="13" t="s">
        <v>60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61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61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83</v>
      </c>
      <c r="D21" s="40"/>
      <c r="E21" s="13" t="s">
        <v>62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83</v>
      </c>
      <c r="N21" s="40"/>
      <c r="O21" s="13" t="s">
        <v>62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84</v>
      </c>
      <c r="D22" s="40"/>
      <c r="E22" s="13" t="s">
        <v>63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84</v>
      </c>
      <c r="N22" s="40"/>
      <c r="O22" s="13" t="s">
        <v>63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64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64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65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65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66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66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67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67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68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68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B2:H55"/>
  <sheetViews>
    <sheetView showGridLines="0" zoomScale="80" workbookViewId="0">
      <selection activeCell="C6" sqref="C6:G6"/>
    </sheetView>
  </sheetViews>
  <sheetFormatPr baseColWidth="10" defaultRowHeight="18" customHeight="1"/>
  <cols>
    <col min="1" max="1" width="11.42578125" style="61"/>
    <col min="2" max="2" width="3.7109375" style="61" customWidth="1"/>
    <col min="3" max="3" width="17.85546875" style="61" customWidth="1"/>
    <col min="4" max="4" width="3.7109375" style="61" customWidth="1"/>
    <col min="5" max="5" width="44.85546875" style="61" customWidth="1"/>
    <col min="6" max="6" width="3.7109375" style="61" customWidth="1"/>
    <col min="7" max="7" width="15.7109375" style="61" customWidth="1"/>
    <col min="8" max="8" width="3.7109375" style="61" customWidth="1"/>
    <col min="9" max="16384" width="11.42578125" style="61"/>
  </cols>
  <sheetData>
    <row r="2" spans="2:8" ht="18" customHeight="1">
      <c r="B2" s="63"/>
      <c r="C2" s="93"/>
      <c r="D2" s="93"/>
      <c r="E2" s="94"/>
      <c r="F2" s="93"/>
      <c r="G2" s="95"/>
      <c r="H2" s="96"/>
    </row>
    <row r="3" spans="2:8" ht="18" customHeight="1">
      <c r="B3" s="97"/>
      <c r="C3" s="115" t="s">
        <v>37</v>
      </c>
      <c r="D3" s="115"/>
      <c r="E3" s="115"/>
      <c r="F3" s="115"/>
      <c r="G3" s="115"/>
      <c r="H3" s="98"/>
    </row>
    <row r="4" spans="2:8" ht="18" customHeight="1">
      <c r="B4" s="97"/>
      <c r="C4" s="115" t="s">
        <v>53</v>
      </c>
      <c r="D4" s="115"/>
      <c r="E4" s="115"/>
      <c r="F4" s="115"/>
      <c r="G4" s="115"/>
      <c r="H4" s="98"/>
    </row>
    <row r="5" spans="2:8" ht="18" customHeight="1">
      <c r="B5" s="97"/>
      <c r="C5" s="115" t="s">
        <v>0</v>
      </c>
      <c r="D5" s="115"/>
      <c r="E5" s="115"/>
      <c r="F5" s="115"/>
      <c r="G5" s="115"/>
      <c r="H5" s="98"/>
    </row>
    <row r="6" spans="2:8" ht="18" customHeight="1">
      <c r="B6" s="97"/>
      <c r="C6" s="116" t="s">
        <v>6</v>
      </c>
      <c r="D6" s="116"/>
      <c r="E6" s="116"/>
      <c r="F6" s="116"/>
      <c r="G6" s="116"/>
      <c r="H6" s="98"/>
    </row>
    <row r="7" spans="2:8" ht="18" customHeight="1">
      <c r="B7" s="97"/>
      <c r="C7" s="64"/>
      <c r="D7" s="65"/>
      <c r="E7" s="66"/>
      <c r="F7" s="65"/>
      <c r="G7" s="67"/>
      <c r="H7" s="98"/>
    </row>
    <row r="8" spans="2:8" s="80" customFormat="1" ht="18" customHeight="1">
      <c r="B8" s="99"/>
      <c r="C8" s="107" t="s">
        <v>74</v>
      </c>
      <c r="D8" s="81"/>
      <c r="E8" s="107" t="s">
        <v>7</v>
      </c>
      <c r="F8" s="82"/>
      <c r="G8" s="107">
        <v>2020</v>
      </c>
      <c r="H8" s="100"/>
    </row>
    <row r="9" spans="2:8" ht="18" customHeight="1">
      <c r="B9" s="97"/>
      <c r="C9" s="69"/>
      <c r="D9" s="65"/>
      <c r="E9" s="70"/>
      <c r="F9" s="68"/>
      <c r="G9" s="71"/>
      <c r="H9" s="98"/>
    </row>
    <row r="10" spans="2:8" ht="18" customHeight="1">
      <c r="B10" s="97"/>
      <c r="C10" s="86"/>
      <c r="D10" s="65"/>
      <c r="E10" s="87" t="s">
        <v>69</v>
      </c>
      <c r="F10" s="65"/>
      <c r="G10" s="67"/>
      <c r="H10" s="98"/>
    </row>
    <row r="11" spans="2:8" ht="18" customHeight="1">
      <c r="B11" s="97"/>
      <c r="C11" s="86">
        <v>11</v>
      </c>
      <c r="D11" s="65"/>
      <c r="E11" s="83" t="s">
        <v>8</v>
      </c>
      <c r="F11" s="65"/>
      <c r="G11" s="72">
        <v>14963.410960000001</v>
      </c>
      <c r="H11" s="98"/>
    </row>
    <row r="12" spans="2:8" ht="18" customHeight="1">
      <c r="B12" s="97"/>
      <c r="C12" s="86">
        <v>12</v>
      </c>
      <c r="D12" s="65"/>
      <c r="E12" s="83" t="s">
        <v>9</v>
      </c>
      <c r="F12" s="65"/>
      <c r="G12" s="72">
        <v>27663.239639999996</v>
      </c>
      <c r="H12" s="98"/>
    </row>
    <row r="13" spans="2:8" ht="18" customHeight="1">
      <c r="B13" s="97"/>
      <c r="C13" s="86">
        <v>13</v>
      </c>
      <c r="D13" s="65"/>
      <c r="E13" s="83" t="s">
        <v>10</v>
      </c>
      <c r="F13" s="65"/>
      <c r="G13" s="72">
        <v>55.347950000000189</v>
      </c>
      <c r="H13" s="98"/>
    </row>
    <row r="14" spans="2:8" ht="18" customHeight="1">
      <c r="B14" s="97"/>
      <c r="C14" s="86">
        <v>14</v>
      </c>
      <c r="D14" s="65"/>
      <c r="E14" s="83" t="s">
        <v>11</v>
      </c>
      <c r="F14" s="65"/>
      <c r="G14" s="72">
        <v>4814.2265199999993</v>
      </c>
      <c r="H14" s="98"/>
    </row>
    <row r="15" spans="2:8" ht="18" customHeight="1">
      <c r="B15" s="97"/>
      <c r="C15" s="86">
        <v>16</v>
      </c>
      <c r="D15" s="65"/>
      <c r="E15" s="83" t="s">
        <v>12</v>
      </c>
      <c r="F15" s="65"/>
      <c r="G15" s="72">
        <v>3257.4993300000001</v>
      </c>
      <c r="H15" s="98"/>
    </row>
    <row r="16" spans="2:8" ht="18" customHeight="1">
      <c r="B16" s="97"/>
      <c r="C16" s="86"/>
      <c r="D16" s="65"/>
      <c r="E16" s="83" t="s">
        <v>13</v>
      </c>
      <c r="F16" s="65"/>
      <c r="G16" s="72">
        <v>0</v>
      </c>
      <c r="H16" s="98"/>
    </row>
    <row r="17" spans="2:8" ht="18" customHeight="1">
      <c r="B17" s="97"/>
      <c r="C17" s="86"/>
      <c r="D17" s="65"/>
      <c r="E17" s="84" t="s">
        <v>1</v>
      </c>
      <c r="F17" s="68"/>
      <c r="G17" s="109">
        <f>SUM(G10:G16)</f>
        <v>50753.724399999992</v>
      </c>
      <c r="H17" s="98"/>
    </row>
    <row r="18" spans="2:8" ht="18" customHeight="1">
      <c r="B18" s="97"/>
      <c r="C18" s="86">
        <v>18</v>
      </c>
      <c r="D18" s="65"/>
      <c r="E18" s="83" t="s">
        <v>14</v>
      </c>
      <c r="F18" s="65"/>
      <c r="G18" s="72">
        <v>1939.9075399999997</v>
      </c>
      <c r="H18" s="98"/>
    </row>
    <row r="19" spans="2:8" ht="18" customHeight="1">
      <c r="B19" s="97"/>
      <c r="C19" s="86"/>
      <c r="D19" s="65"/>
      <c r="E19" s="83" t="s">
        <v>15</v>
      </c>
      <c r="F19" s="65"/>
      <c r="G19" s="72">
        <v>0</v>
      </c>
      <c r="H19" s="98"/>
    </row>
    <row r="20" spans="2:8" ht="18" customHeight="1">
      <c r="B20" s="97"/>
      <c r="C20" s="86">
        <v>17</v>
      </c>
      <c r="D20" s="65"/>
      <c r="E20" s="83" t="s">
        <v>16</v>
      </c>
      <c r="F20" s="65"/>
      <c r="G20" s="72">
        <v>0</v>
      </c>
      <c r="H20" s="98"/>
    </row>
    <row r="21" spans="2:8" ht="18" customHeight="1">
      <c r="B21" s="97"/>
      <c r="C21" s="86">
        <v>1901</v>
      </c>
      <c r="D21" s="65"/>
      <c r="E21" s="83" t="s">
        <v>17</v>
      </c>
      <c r="F21" s="65"/>
      <c r="G21" s="72">
        <v>74.469279999999983</v>
      </c>
      <c r="H21" s="98"/>
    </row>
    <row r="22" spans="2:8" ht="18" customHeight="1">
      <c r="B22" s="97"/>
      <c r="C22" s="86" t="s">
        <v>86</v>
      </c>
      <c r="D22" s="65"/>
      <c r="E22" s="83" t="s">
        <v>18</v>
      </c>
      <c r="F22" s="65"/>
      <c r="G22" s="72">
        <v>479.79081000000014</v>
      </c>
      <c r="H22" s="98"/>
    </row>
    <row r="23" spans="2:8" ht="18" customHeight="1">
      <c r="B23" s="97"/>
      <c r="C23" s="86"/>
      <c r="D23" s="65"/>
      <c r="E23" s="84" t="s">
        <v>2</v>
      </c>
      <c r="F23" s="68"/>
      <c r="G23" s="73">
        <f>SUM(G18:G22)</f>
        <v>2494.1676299999999</v>
      </c>
      <c r="H23" s="98"/>
    </row>
    <row r="24" spans="2:8" ht="18" customHeight="1">
      <c r="B24" s="97"/>
      <c r="C24" s="86"/>
      <c r="D24" s="65"/>
      <c r="E24" s="84" t="s">
        <v>19</v>
      </c>
      <c r="F24" s="68"/>
      <c r="G24" s="109">
        <f>+G17+G23</f>
        <v>53247.892029999988</v>
      </c>
      <c r="H24" s="98"/>
    </row>
    <row r="25" spans="2:8" ht="18" customHeight="1">
      <c r="B25" s="97"/>
      <c r="C25" s="86"/>
      <c r="D25" s="65"/>
      <c r="E25" s="88" t="s">
        <v>70</v>
      </c>
      <c r="F25" s="65"/>
      <c r="G25" s="72"/>
      <c r="H25" s="98"/>
    </row>
    <row r="26" spans="2:8" ht="18" customHeight="1">
      <c r="B26" s="97"/>
      <c r="C26" s="86"/>
      <c r="D26" s="65"/>
      <c r="E26" s="88" t="s">
        <v>73</v>
      </c>
      <c r="F26" s="65"/>
      <c r="G26" s="72"/>
      <c r="H26" s="98"/>
    </row>
    <row r="27" spans="2:8" ht="18" customHeight="1">
      <c r="B27" s="97"/>
      <c r="C27" s="86">
        <v>21</v>
      </c>
      <c r="D27" s="65"/>
      <c r="E27" s="83" t="s">
        <v>20</v>
      </c>
      <c r="F27" s="65"/>
      <c r="G27" s="72">
        <v>873.47165999999993</v>
      </c>
      <c r="H27" s="98"/>
    </row>
    <row r="28" spans="2:8" ht="18" customHeight="1">
      <c r="B28" s="97"/>
      <c r="C28" s="86">
        <v>22</v>
      </c>
      <c r="D28" s="65"/>
      <c r="E28" s="83" t="s">
        <v>21</v>
      </c>
      <c r="F28" s="65"/>
      <c r="G28" s="72">
        <v>11426.151850000002</v>
      </c>
      <c r="H28" s="98"/>
    </row>
    <row r="29" spans="2:8" ht="18" customHeight="1">
      <c r="B29" s="97"/>
      <c r="C29" s="86">
        <v>23</v>
      </c>
      <c r="D29" s="65"/>
      <c r="E29" s="83" t="s">
        <v>22</v>
      </c>
      <c r="F29" s="65"/>
      <c r="G29" s="72">
        <v>3142.2222299999999</v>
      </c>
      <c r="H29" s="98"/>
    </row>
    <row r="30" spans="2:8" ht="18" customHeight="1">
      <c r="B30" s="97"/>
      <c r="C30" s="86">
        <v>24</v>
      </c>
      <c r="D30" s="65"/>
      <c r="E30" s="83" t="s">
        <v>23</v>
      </c>
      <c r="F30" s="65"/>
      <c r="G30" s="72">
        <v>4092.3316099999997</v>
      </c>
      <c r="H30" s="98"/>
    </row>
    <row r="31" spans="2:8" ht="18" customHeight="1">
      <c r="B31" s="97"/>
      <c r="C31" s="86">
        <v>25</v>
      </c>
      <c r="D31" s="65"/>
      <c r="E31" s="83" t="s">
        <v>24</v>
      </c>
      <c r="F31" s="65"/>
      <c r="G31" s="72">
        <v>0</v>
      </c>
      <c r="H31" s="98"/>
    </row>
    <row r="32" spans="2:8" ht="18" customHeight="1">
      <c r="B32" s="97"/>
      <c r="C32" s="86">
        <v>26</v>
      </c>
      <c r="D32" s="65"/>
      <c r="E32" s="83" t="s">
        <v>25</v>
      </c>
      <c r="F32" s="65"/>
      <c r="G32" s="72">
        <v>758.28908000000001</v>
      </c>
      <c r="H32" s="98"/>
    </row>
    <row r="33" spans="2:8" ht="18" customHeight="1">
      <c r="B33" s="97"/>
      <c r="C33" s="86">
        <v>27</v>
      </c>
      <c r="D33" s="65"/>
      <c r="E33" s="83" t="s">
        <v>26</v>
      </c>
      <c r="F33" s="65"/>
      <c r="G33" s="72">
        <v>6342.8862099999997</v>
      </c>
      <c r="H33" s="98"/>
    </row>
    <row r="34" spans="2:8" ht="18" customHeight="1">
      <c r="B34" s="97"/>
      <c r="C34" s="86">
        <v>28</v>
      </c>
      <c r="D34" s="65"/>
      <c r="E34" s="83" t="s">
        <v>27</v>
      </c>
      <c r="F34" s="65"/>
      <c r="G34" s="72">
        <v>213.54155</v>
      </c>
      <c r="H34" s="98"/>
    </row>
    <row r="35" spans="2:8" ht="18" customHeight="1">
      <c r="B35" s="97"/>
      <c r="C35" s="86"/>
      <c r="D35" s="65"/>
      <c r="E35" s="83" t="s">
        <v>28</v>
      </c>
      <c r="F35" s="65"/>
      <c r="G35" s="72">
        <v>0</v>
      </c>
      <c r="H35" s="98"/>
    </row>
    <row r="36" spans="2:8" ht="18" customHeight="1">
      <c r="B36" s="97"/>
      <c r="C36" s="86"/>
      <c r="D36" s="65"/>
      <c r="E36" s="84" t="s">
        <v>3</v>
      </c>
      <c r="F36" s="68"/>
      <c r="G36" s="109">
        <f>SUM(G27:G35)</f>
        <v>26848.894190000003</v>
      </c>
      <c r="H36" s="98"/>
    </row>
    <row r="37" spans="2:8" ht="18" customHeight="1">
      <c r="B37" s="97"/>
      <c r="C37" s="86"/>
      <c r="D37" s="65"/>
      <c r="E37" s="83" t="s">
        <v>29</v>
      </c>
      <c r="F37" s="65"/>
      <c r="G37" s="72">
        <v>0</v>
      </c>
      <c r="H37" s="98"/>
    </row>
    <row r="38" spans="2:8" ht="18" customHeight="1">
      <c r="B38" s="97"/>
      <c r="C38" s="86"/>
      <c r="D38" s="65"/>
      <c r="E38" s="83" t="s">
        <v>30</v>
      </c>
      <c r="F38" s="65"/>
      <c r="G38" s="72">
        <v>0</v>
      </c>
      <c r="H38" s="98"/>
    </row>
    <row r="39" spans="2:8" ht="18" customHeight="1">
      <c r="B39" s="97"/>
      <c r="C39" s="86">
        <v>29</v>
      </c>
      <c r="D39" s="65"/>
      <c r="E39" s="83" t="s">
        <v>28</v>
      </c>
      <c r="F39" s="65"/>
      <c r="G39" s="72">
        <v>486.6982999999999</v>
      </c>
      <c r="H39" s="98"/>
    </row>
    <row r="40" spans="2:8" ht="18" customHeight="1">
      <c r="B40" s="97"/>
      <c r="C40" s="86"/>
      <c r="D40" s="65"/>
      <c r="E40" s="84" t="s">
        <v>4</v>
      </c>
      <c r="F40" s="68"/>
      <c r="G40" s="109">
        <f>SUM(G37:G39)</f>
        <v>486.6982999999999</v>
      </c>
      <c r="H40" s="98"/>
    </row>
    <row r="41" spans="2:8" ht="18" customHeight="1">
      <c r="B41" s="97"/>
      <c r="C41" s="86"/>
      <c r="D41" s="65"/>
      <c r="E41" s="84" t="s">
        <v>31</v>
      </c>
      <c r="F41" s="68"/>
      <c r="G41" s="109">
        <f>+G36+G40</f>
        <v>27335.592490000003</v>
      </c>
      <c r="H41" s="98"/>
    </row>
    <row r="42" spans="2:8" ht="18" customHeight="1">
      <c r="B42" s="97"/>
      <c r="C42" s="86"/>
      <c r="D42" s="65"/>
      <c r="E42" s="89" t="s">
        <v>71</v>
      </c>
      <c r="F42" s="65"/>
      <c r="G42" s="72"/>
      <c r="H42" s="98"/>
    </row>
    <row r="43" spans="2:8" ht="18" customHeight="1">
      <c r="B43" s="97"/>
      <c r="C43" s="86">
        <v>31</v>
      </c>
      <c r="D43" s="65"/>
      <c r="E43" s="83" t="s">
        <v>32</v>
      </c>
      <c r="F43" s="65"/>
      <c r="G43" s="72">
        <v>8640</v>
      </c>
      <c r="H43" s="98"/>
    </row>
    <row r="44" spans="2:8" ht="18" customHeight="1">
      <c r="B44" s="97"/>
      <c r="C44" s="86"/>
      <c r="D44" s="65"/>
      <c r="E44" s="83" t="s">
        <v>33</v>
      </c>
      <c r="F44" s="65"/>
      <c r="G44" s="72">
        <v>0</v>
      </c>
      <c r="H44" s="98"/>
    </row>
    <row r="45" spans="2:8" ht="18" customHeight="1">
      <c r="B45" s="97"/>
      <c r="C45" s="86">
        <v>35</v>
      </c>
      <c r="D45" s="65"/>
      <c r="E45" s="83" t="s">
        <v>34</v>
      </c>
      <c r="F45" s="65"/>
      <c r="G45" s="72">
        <v>1728</v>
      </c>
      <c r="H45" s="98"/>
    </row>
    <row r="46" spans="2:8" ht="18" customHeight="1">
      <c r="B46" s="97"/>
      <c r="C46" s="86" t="s">
        <v>43</v>
      </c>
      <c r="D46" s="65"/>
      <c r="E46" s="83" t="s">
        <v>35</v>
      </c>
      <c r="F46" s="65"/>
      <c r="G46" s="72">
        <v>14583.593270000001</v>
      </c>
      <c r="H46" s="98"/>
    </row>
    <row r="47" spans="2:8" ht="18" customHeight="1">
      <c r="B47" s="97"/>
      <c r="C47" s="90" t="s">
        <v>42</v>
      </c>
      <c r="D47" s="65"/>
      <c r="E47" s="83" t="s">
        <v>36</v>
      </c>
      <c r="F47" s="65"/>
      <c r="G47" s="72">
        <v>960.70627000000331</v>
      </c>
      <c r="H47" s="98"/>
    </row>
    <row r="48" spans="2:8" ht="18" customHeight="1">
      <c r="B48" s="97"/>
      <c r="C48" s="86"/>
      <c r="D48" s="65"/>
      <c r="E48" s="83" t="s">
        <v>46</v>
      </c>
      <c r="F48" s="65"/>
      <c r="G48" s="72">
        <v>0</v>
      </c>
      <c r="H48" s="98"/>
    </row>
    <row r="49" spans="2:8" ht="18" customHeight="1">
      <c r="B49" s="97"/>
      <c r="C49" s="86"/>
      <c r="D49" s="65"/>
      <c r="E49" s="84" t="s">
        <v>47</v>
      </c>
      <c r="F49" s="68"/>
      <c r="G49" s="109">
        <f>SUM(G43:G48)</f>
        <v>25912.299540000004</v>
      </c>
      <c r="H49" s="98"/>
    </row>
    <row r="50" spans="2:8" ht="18" customHeight="1">
      <c r="B50" s="97"/>
      <c r="C50" s="86"/>
      <c r="D50" s="65"/>
      <c r="E50" s="84" t="s">
        <v>48</v>
      </c>
      <c r="F50" s="68"/>
      <c r="G50" s="109">
        <f>+G41+G49</f>
        <v>53247.892030000003</v>
      </c>
      <c r="H50" s="98"/>
    </row>
    <row r="51" spans="2:8" ht="18" customHeight="1">
      <c r="B51" s="101"/>
      <c r="C51" s="102"/>
      <c r="D51" s="103"/>
      <c r="E51" s="104"/>
      <c r="F51" s="103"/>
      <c r="G51" s="108"/>
      <c r="H51" s="106"/>
    </row>
    <row r="52" spans="2:8" ht="18" customHeight="1">
      <c r="C52" s="91"/>
      <c r="E52" s="92"/>
      <c r="G52" s="74"/>
    </row>
    <row r="53" spans="2:8" ht="18" customHeight="1">
      <c r="B53" s="75"/>
      <c r="C53" s="86"/>
      <c r="E53" s="92"/>
      <c r="G53" s="74"/>
    </row>
    <row r="54" spans="2:8" ht="18" customHeight="1">
      <c r="C54" s="76" t="s">
        <v>91</v>
      </c>
      <c r="D54" s="76"/>
      <c r="E54" s="85"/>
      <c r="F54" s="85"/>
      <c r="G54" s="62" t="s">
        <v>87</v>
      </c>
    </row>
    <row r="55" spans="2:8" ht="18" customHeight="1">
      <c r="C55" s="76" t="s">
        <v>88</v>
      </c>
      <c r="D55" s="76"/>
      <c r="E55" s="85"/>
      <c r="F55" s="85"/>
      <c r="G55" s="62" t="s">
        <v>89</v>
      </c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75" right="0.5" top="0.23" bottom="0.17" header="0" footer="0"/>
  <pageSetup scale="60" orientation="landscape" r:id="rId1"/>
  <headerFooter alignWithMargins="0">
    <oddFooter>&amp;R&amp;"Times New Roman,Negrita Cursiva"&amp;8Departamento de Contabilidad</oddFooter>
  </headerFooter>
  <drawing r:id="rId2"/>
  <legacyDrawing r:id="rId3"/>
  <oleObjects>
    <oleObject progId="MSPhotoEd.3" shapeId="12292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C2:I32"/>
  <sheetViews>
    <sheetView showGridLines="0" tabSelected="1" topLeftCell="B1" zoomScale="80" workbookViewId="0">
      <selection activeCell="D5" sqref="D5:H5"/>
    </sheetView>
  </sheetViews>
  <sheetFormatPr baseColWidth="10" defaultRowHeight="18" customHeight="1"/>
  <cols>
    <col min="1" max="2" width="11.42578125" style="61"/>
    <col min="3" max="3" width="5" style="61" customWidth="1"/>
    <col min="4" max="4" width="11.42578125" style="61"/>
    <col min="5" max="5" width="3.7109375" style="61" customWidth="1"/>
    <col min="6" max="6" width="44.85546875" style="61" customWidth="1"/>
    <col min="7" max="7" width="3.85546875" style="61" customWidth="1"/>
    <col min="8" max="8" width="15.7109375" style="61" customWidth="1"/>
    <col min="9" max="9" width="5" style="61" customWidth="1"/>
    <col min="10" max="16384" width="11.42578125" style="61"/>
  </cols>
  <sheetData>
    <row r="2" spans="3:9" ht="18" customHeight="1">
      <c r="C2" s="63"/>
      <c r="D2" s="110"/>
      <c r="E2" s="110"/>
      <c r="F2" s="111"/>
      <c r="G2" s="111"/>
      <c r="H2" s="95"/>
      <c r="I2" s="96"/>
    </row>
    <row r="3" spans="3:9" ht="18" customHeight="1">
      <c r="C3" s="97"/>
      <c r="D3" s="115" t="s">
        <v>37</v>
      </c>
      <c r="E3" s="115"/>
      <c r="F3" s="115"/>
      <c r="G3" s="115"/>
      <c r="H3" s="115"/>
      <c r="I3" s="98"/>
    </row>
    <row r="4" spans="3:9" ht="18" customHeight="1">
      <c r="C4" s="97"/>
      <c r="D4" s="115" t="s">
        <v>54</v>
      </c>
      <c r="E4" s="115"/>
      <c r="F4" s="115"/>
      <c r="G4" s="115"/>
      <c r="H4" s="115"/>
      <c r="I4" s="98"/>
    </row>
    <row r="5" spans="3:9" ht="18" customHeight="1">
      <c r="C5" s="97"/>
      <c r="D5" s="115" t="s">
        <v>90</v>
      </c>
      <c r="E5" s="115"/>
      <c r="F5" s="115"/>
      <c r="G5" s="115"/>
      <c r="H5" s="115"/>
      <c r="I5" s="98"/>
    </row>
    <row r="6" spans="3:9" ht="18" customHeight="1">
      <c r="C6" s="97"/>
      <c r="D6" s="116" t="s">
        <v>6</v>
      </c>
      <c r="E6" s="116"/>
      <c r="F6" s="116"/>
      <c r="G6" s="116"/>
      <c r="H6" s="116"/>
      <c r="I6" s="98"/>
    </row>
    <row r="7" spans="3:9" ht="18" customHeight="1">
      <c r="C7" s="97"/>
      <c r="D7" s="77"/>
      <c r="E7" s="77"/>
      <c r="F7" s="70"/>
      <c r="G7" s="70"/>
      <c r="H7" s="67"/>
      <c r="I7" s="98"/>
    </row>
    <row r="8" spans="3:9" s="80" customFormat="1" ht="18" customHeight="1">
      <c r="C8" s="99"/>
      <c r="D8" s="107" t="s">
        <v>74</v>
      </c>
      <c r="E8" s="78"/>
      <c r="F8" s="107" t="s">
        <v>7</v>
      </c>
      <c r="G8" s="79"/>
      <c r="H8" s="107">
        <v>2020</v>
      </c>
      <c r="I8" s="100"/>
    </row>
    <row r="9" spans="3:9" ht="18" customHeight="1">
      <c r="C9" s="97"/>
      <c r="D9" s="69"/>
      <c r="E9" s="69"/>
      <c r="F9" s="70"/>
      <c r="G9" s="70"/>
      <c r="H9" s="71"/>
      <c r="I9" s="98"/>
    </row>
    <row r="10" spans="3:9" ht="18" customHeight="1">
      <c r="C10" s="97"/>
      <c r="D10" s="77" t="s">
        <v>75</v>
      </c>
      <c r="E10" s="77"/>
      <c r="F10" s="83" t="s">
        <v>50</v>
      </c>
      <c r="G10" s="83"/>
      <c r="H10" s="73">
        <v>17505.47884</v>
      </c>
      <c r="I10" s="98"/>
    </row>
    <row r="11" spans="3:9" ht="18" customHeight="1">
      <c r="C11" s="97"/>
      <c r="D11" s="77" t="s">
        <v>76</v>
      </c>
      <c r="E11" s="77"/>
      <c r="F11" s="83" t="s">
        <v>51</v>
      </c>
      <c r="G11" s="83"/>
      <c r="H11" s="72">
        <v>3268.0816299999997</v>
      </c>
      <c r="I11" s="98"/>
    </row>
    <row r="12" spans="3:9" ht="18" customHeight="1">
      <c r="C12" s="97"/>
      <c r="D12" s="77" t="s">
        <v>77</v>
      </c>
      <c r="E12" s="77"/>
      <c r="F12" s="83" t="s">
        <v>52</v>
      </c>
      <c r="G12" s="83"/>
      <c r="H12" s="72">
        <v>3839.3278899999996</v>
      </c>
      <c r="I12" s="98"/>
    </row>
    <row r="13" spans="3:9" ht="18" customHeight="1">
      <c r="C13" s="97"/>
      <c r="D13" s="77" t="s">
        <v>78</v>
      </c>
      <c r="E13" s="77"/>
      <c r="F13" s="83" t="s">
        <v>55</v>
      </c>
      <c r="G13" s="83"/>
      <c r="H13" s="72">
        <v>5511.0781799999995</v>
      </c>
      <c r="I13" s="98"/>
    </row>
    <row r="14" spans="3:9" ht="18" customHeight="1">
      <c r="C14" s="97"/>
      <c r="D14" s="77" t="s">
        <v>79</v>
      </c>
      <c r="E14" s="77"/>
      <c r="F14" s="83" t="s">
        <v>56</v>
      </c>
      <c r="G14" s="83"/>
      <c r="H14" s="72">
        <v>1177.13571</v>
      </c>
      <c r="I14" s="98"/>
    </row>
    <row r="15" spans="3:9" ht="18" customHeight="1">
      <c r="C15" s="97"/>
      <c r="D15" s="77" t="s">
        <v>80</v>
      </c>
      <c r="E15" s="77"/>
      <c r="F15" s="83" t="s">
        <v>57</v>
      </c>
      <c r="G15" s="83"/>
      <c r="H15" s="72">
        <v>1548.1529</v>
      </c>
      <c r="I15" s="98"/>
    </row>
    <row r="16" spans="3:9" ht="18" customHeight="1">
      <c r="C16" s="97"/>
      <c r="D16" s="77"/>
      <c r="E16" s="77"/>
      <c r="F16" s="83" t="s">
        <v>58</v>
      </c>
      <c r="G16" s="83"/>
      <c r="H16" s="72">
        <v>0</v>
      </c>
      <c r="I16" s="98"/>
    </row>
    <row r="17" spans="3:9" ht="18" customHeight="1">
      <c r="C17" s="97"/>
      <c r="D17" s="77"/>
      <c r="E17" s="77"/>
      <c r="F17" s="84" t="s">
        <v>59</v>
      </c>
      <c r="G17" s="84"/>
      <c r="H17" s="109">
        <f>+H10-(H11+H12+H13+H14+H15+H16)</f>
        <v>2161.7025300000023</v>
      </c>
      <c r="I17" s="98"/>
    </row>
    <row r="18" spans="3:9" ht="18" customHeight="1">
      <c r="C18" s="97"/>
      <c r="D18" s="77" t="s">
        <v>81</v>
      </c>
      <c r="E18" s="77"/>
      <c r="F18" s="83" t="s">
        <v>44</v>
      </c>
      <c r="G18" s="83"/>
      <c r="H18" s="72">
        <v>1032.03584</v>
      </c>
      <c r="I18" s="98"/>
    </row>
    <row r="19" spans="3:9" ht="18" customHeight="1">
      <c r="C19" s="97"/>
      <c r="D19" s="77" t="s">
        <v>82</v>
      </c>
      <c r="E19" s="77"/>
      <c r="F19" s="83" t="s">
        <v>60</v>
      </c>
      <c r="G19" s="83"/>
      <c r="H19" s="72">
        <v>58.979399999999998</v>
      </c>
      <c r="I19" s="98"/>
    </row>
    <row r="20" spans="3:9" ht="18" customHeight="1">
      <c r="C20" s="97"/>
      <c r="D20" s="77"/>
      <c r="E20" s="77"/>
      <c r="F20" s="84" t="s">
        <v>61</v>
      </c>
      <c r="G20" s="84"/>
      <c r="H20" s="109">
        <f>+H17-(H18+H19)</f>
        <v>1070.6872900000023</v>
      </c>
      <c r="I20" s="98"/>
    </row>
    <row r="21" spans="3:9" ht="18" customHeight="1">
      <c r="C21" s="97"/>
      <c r="D21" s="77" t="s">
        <v>83</v>
      </c>
      <c r="E21" s="77"/>
      <c r="F21" s="83" t="s">
        <v>62</v>
      </c>
      <c r="G21" s="83"/>
      <c r="H21" s="72">
        <v>31.336259999999999</v>
      </c>
      <c r="I21" s="98"/>
    </row>
    <row r="22" spans="3:9" ht="18" customHeight="1">
      <c r="C22" s="97"/>
      <c r="D22" s="77" t="s">
        <v>84</v>
      </c>
      <c r="E22" s="77"/>
      <c r="F22" s="83" t="s">
        <v>63</v>
      </c>
      <c r="G22" s="83"/>
      <c r="H22" s="72">
        <v>141.31728000000001</v>
      </c>
      <c r="I22" s="98"/>
    </row>
    <row r="23" spans="3:9" ht="18" customHeight="1">
      <c r="C23" s="97"/>
      <c r="D23" s="77"/>
      <c r="E23" s="77"/>
      <c r="F23" s="84" t="s">
        <v>64</v>
      </c>
      <c r="G23" s="84"/>
      <c r="H23" s="109">
        <f>+H20+H21-H22</f>
        <v>960.70627000000241</v>
      </c>
      <c r="I23" s="98"/>
    </row>
    <row r="24" spans="3:9" ht="18" customHeight="1">
      <c r="C24" s="97"/>
      <c r="D24" s="77"/>
      <c r="E24" s="77"/>
      <c r="F24" s="83" t="s">
        <v>38</v>
      </c>
      <c r="G24" s="83"/>
      <c r="H24" s="72">
        <v>0</v>
      </c>
      <c r="I24" s="98"/>
    </row>
    <row r="25" spans="3:9" ht="18" customHeight="1">
      <c r="C25" s="97"/>
      <c r="D25" s="77"/>
      <c r="E25" s="77"/>
      <c r="F25" s="83" t="s">
        <v>66</v>
      </c>
      <c r="G25" s="83"/>
      <c r="H25" s="72">
        <v>0</v>
      </c>
      <c r="I25" s="98"/>
    </row>
    <row r="26" spans="3:9" ht="18" customHeight="1">
      <c r="C26" s="97"/>
      <c r="D26" s="77"/>
      <c r="E26" s="77"/>
      <c r="F26" s="83" t="s">
        <v>67</v>
      </c>
      <c r="G26" s="83"/>
      <c r="H26" s="72">
        <v>0</v>
      </c>
      <c r="I26" s="98"/>
    </row>
    <row r="27" spans="3:9" ht="18" customHeight="1">
      <c r="C27" s="97"/>
      <c r="D27" s="77"/>
      <c r="E27" s="77"/>
      <c r="F27" s="84" t="s">
        <v>68</v>
      </c>
      <c r="G27" s="84"/>
      <c r="H27" s="109">
        <f>+H23-(H24+H25+H26)</f>
        <v>960.70627000000241</v>
      </c>
      <c r="I27" s="98"/>
    </row>
    <row r="28" spans="3:9" ht="18" customHeight="1">
      <c r="C28" s="101"/>
      <c r="D28" s="112"/>
      <c r="E28" s="112"/>
      <c r="F28" s="104"/>
      <c r="G28" s="104"/>
      <c r="H28" s="105"/>
      <c r="I28" s="106"/>
    </row>
    <row r="31" spans="3:9" ht="18" customHeight="1">
      <c r="D31" s="76" t="s">
        <v>91</v>
      </c>
      <c r="E31" s="76"/>
      <c r="F31" s="85"/>
      <c r="G31" s="85"/>
      <c r="H31" s="62" t="s">
        <v>87</v>
      </c>
    </row>
    <row r="32" spans="3:9" ht="18" customHeight="1">
      <c r="D32" s="76" t="s">
        <v>88</v>
      </c>
      <c r="E32" s="76"/>
      <c r="F32" s="85"/>
      <c r="G32" s="85"/>
      <c r="H32" s="62" t="s">
        <v>89</v>
      </c>
    </row>
  </sheetData>
  <mergeCells count="4">
    <mergeCell ref="D3:H3"/>
    <mergeCell ref="D4:H4"/>
    <mergeCell ref="D5:H5"/>
    <mergeCell ref="D6:H6"/>
  </mergeCells>
  <phoneticPr fontId="0" type="noConversion"/>
  <printOptions horizontalCentered="1"/>
  <pageMargins left="0.4" right="0.17" top="0.96" bottom="1" header="0" footer="0"/>
  <pageSetup scale="65" orientation="landscape" r:id="rId1"/>
  <headerFooter alignWithMargins="0">
    <oddFooter>&amp;R&amp;"Arial,Negrita Cursiva"&amp;8Departamento de Contabilidad</oddFooter>
  </headerFooter>
  <drawing r:id="rId2"/>
  <legacyDrawing r:id="rId3"/>
  <oleObjects>
    <oleObject progId="MSPhotoEd.3" shapeId="14338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Marzo 2020</vt:lpstr>
      <vt:lpstr>Estado Resultado_Marzo 2020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2019-04-08T22:16:08Z</cp:lastPrinted>
  <dcterms:created xsi:type="dcterms:W3CDTF">2005-07-15T20:52:32Z</dcterms:created>
  <dcterms:modified xsi:type="dcterms:W3CDTF">2020-06-12T21:41:15Z</dcterms:modified>
</cp:coreProperties>
</file>