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.LAPTOP-PIRHQ0Q6\Desktop\"/>
    </mc:Choice>
  </mc:AlternateContent>
  <xr:revisionPtr revIDLastSave="0" documentId="13_ncr:1_{4DD86190-B2EF-402C-A632-AE7B9CE95C93}" xr6:coauthVersionLast="45" xr6:coauthVersionMax="45" xr10:uidLastSave="{00000000-0000-0000-0000-000000000000}"/>
  <bookViews>
    <workbookView xWindow="-120" yWindow="-120" windowWidth="20730" windowHeight="11160" xr2:uid="{A3031FD6-0FC5-490A-AF54-3DF827D49F61}"/>
  </bookViews>
  <sheets>
    <sheet name="BG" sheetId="1" r:id="rId1"/>
    <sheet name="ER" sheetId="2" r:id="rId2"/>
  </sheets>
  <definedNames>
    <definedName name="_xlnm.Print_Area" localSheetId="0">BG!$A$1:$D$56</definedName>
    <definedName name="_xlnm.Print_Area" localSheetId="1">ER!$A$1:$D$56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2" l="1"/>
  <c r="C36" i="2"/>
  <c r="D29" i="2"/>
  <c r="C29" i="2"/>
  <c r="D24" i="2"/>
  <c r="C24" i="2"/>
  <c r="D16" i="2"/>
  <c r="C16" i="2"/>
  <c r="D10" i="2"/>
  <c r="D38" i="2" s="1"/>
  <c r="D42" i="2" s="1"/>
  <c r="D46" i="2" s="1"/>
  <c r="D48" i="2" s="1"/>
  <c r="C10" i="2"/>
  <c r="C38" i="2" s="1"/>
  <c r="C42" i="2" s="1"/>
  <c r="C46" i="2" s="1"/>
  <c r="C48" i="2" s="1"/>
  <c r="D41" i="1"/>
  <c r="D42" i="1" s="1"/>
  <c r="C41" i="1"/>
  <c r="C42" i="1" s="1"/>
  <c r="D33" i="1"/>
  <c r="D34" i="1" s="1"/>
  <c r="C33" i="1"/>
  <c r="C34" i="1" s="1"/>
  <c r="D29" i="1"/>
  <c r="C29" i="1"/>
  <c r="D21" i="1"/>
  <c r="C21" i="1"/>
  <c r="D14" i="1"/>
  <c r="D22" i="1" s="1"/>
  <c r="C14" i="1"/>
  <c r="C22" i="1" s="1"/>
  <c r="D18" i="2" l="1"/>
  <c r="C18" i="2"/>
</calcChain>
</file>

<file path=xl/sharedStrings.xml><?xml version="1.0" encoding="utf-8"?>
<sst xmlns="http://schemas.openxmlformats.org/spreadsheetml/2006/main" count="80" uniqueCount="70">
  <si>
    <t>ADMINISTRADORA DE FONDOS DE PENSIONES CRECER. S.A</t>
  </si>
  <si>
    <t>BALANCE GENERAL AL 31 DE MAYO DE 2020 Y 31 DE DICIEMBRE DE 2019</t>
  </si>
  <si>
    <t>(Expresados en dólares de los Estados Unidos de América)</t>
  </si>
  <si>
    <t xml:space="preserve">DESCRIPCION </t>
  </si>
  <si>
    <t xml:space="preserve">ACTIVO 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</si>
  <si>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</si>
  <si>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</si>
  <si>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(NETO)                                        </t>
  </si>
  <si>
    <t xml:space="preserve">CUENTAS Y DOCUMENTOS POR COBRAR (NETO)             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</si>
  <si>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</si>
  <si>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</si>
  <si>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</si>
  <si>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</si>
  <si>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</si>
  <si>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</si>
  <si>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</si>
  <si>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</si>
  <si>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</si>
  <si>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</si>
  <si>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</si>
  <si>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</si>
  <si>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</si>
  <si>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</si>
  <si>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</si>
  <si>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</si>
  <si>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</si>
  <si>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</si>
  <si>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</si>
  <si>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</si>
  <si>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</si>
  <si>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</si>
  <si>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</si>
  <si>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</si>
  <si>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</si>
  <si>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</si>
  <si>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</si>
  <si>
    <t>RUTH DEL CASTILLO DE SOLORZANO</t>
  </si>
  <si>
    <t>OSCAR ARMANDO PEREZ MERINO</t>
  </si>
  <si>
    <t>PRESIDENTA EJECUTIVA Y REPRESENTANTE LEGAL</t>
  </si>
  <si>
    <t>CONTADOR GENERAL</t>
  </si>
  <si>
    <t>ESTADO DE RESULTADOS DEL 1 DE ENERO AL 31 DE MAYO</t>
  </si>
  <si>
    <t>DESCRIPCION</t>
  </si>
  <si>
    <t xml:space="preserve">INGRESOS POR ADMINISTRACION DE FONDOS DE PENSIONES                    </t>
  </si>
  <si>
    <t xml:space="preserve">INGRESOS POR COMISIONES POR ADMINISTRACION DE FONDOS                  </t>
  </si>
  <si>
    <t xml:space="preserve">                                                                      </t>
  </si>
  <si>
    <t xml:space="preserve">GASTOS POR ADMINISTRACION DE FONDOS DE PENSIONES                      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</si>
  <si>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</si>
  <si>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</si>
  <si>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ADMINISTRACION DE FONDOS                    </t>
  </si>
  <si>
    <t xml:space="preserve">UTILIDAD BRUTA                                                        </t>
  </si>
  <si>
    <t xml:space="preserve">OPERACION                                                             </t>
  </si>
  <si>
    <t xml:space="preserve">GASTOS DE PERSONAL Y ADMINISTRATIVOS                                  </t>
  </si>
  <si>
    <t xml:space="preserve">DEPRECIACION AMORTIZACION Y DESVALORIZACION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</si>
  <si>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</si>
  <si>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</si>
  <si>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</si>
  <si>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</si>
  <si>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</si>
  <si>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</si>
  <si>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</si>
  <si>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</si>
  <si>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</si>
  <si>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OPERACION                                                 </t>
  </si>
  <si>
    <t xml:space="preserve">IMPUESTO SOBRE LA RENTA                                               </t>
  </si>
  <si>
    <t xml:space="preserve">CONTRIBUCIONES ESPECIALES POR LEY                                     </t>
  </si>
  <si>
    <t xml:space="preserve">UTILIDAD DE LAS ACTIVIDADES ORDINARIAS                                </t>
  </si>
  <si>
    <t xml:space="preserve">INGRESOS EXTRAORDINARIOS                                              </t>
  </si>
  <si>
    <t>-</t>
  </si>
  <si>
    <t xml:space="preserve">UTILIDAD NETA DEL EJERCICIO                                           </t>
  </si>
  <si>
    <t>UTILIDAD POR 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</si>
</sst>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0.000000"/>
  </numFmts>
  <fonts count="11" x14ac:knownFonts="1"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E2E6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2" fillId="0" borderId="1" applyNumberFormat="0" applyFill="0" applyAlignment="0" applyProtection="0"/>
    <xf numFmtId="165" fontId="3" fillId="0" borderId="0" applyFont="0" applyFill="0" applyBorder="0" applyAlignment="0" applyProtection="0"/>
  </cellStyleXfs>
  <cellXfs count="80">
    <xf numFmtId="0" fontId="0" fillId="0" borderId="0" xfId="0"/>
    <xf numFmtId="0" fontId="4" fillId="2" borderId="0" xfId="0" applyFont="1" applyFill="1" applyAlignment="1">
      <alignment horizontal="center"/>
    </xf>
    <xf numFmtId="0" fontId="4" fillId="3" borderId="0" xfId="0" applyFont="1" applyFill="1"/>
    <xf numFmtId="164" fontId="4" fillId="3" borderId="0" xfId="1" applyNumberFormat="1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49" fontId="3" fillId="3" borderId="0" xfId="0" applyNumberFormat="1" applyFont="1" applyFill="1"/>
    <xf numFmtId="0" fontId="3" fillId="3" borderId="0" xfId="0" applyFont="1" applyFill="1" applyAlignment="1">
      <alignment horizontal="center"/>
    </xf>
    <xf numFmtId="49" fontId="2" fillId="4" borderId="2" xfId="2" applyNumberFormat="1" applyFill="1" applyBorder="1" applyAlignment="1">
      <alignment horizontal="center"/>
    </xf>
    <xf numFmtId="0" fontId="2" fillId="4" borderId="3" xfId="2" applyNumberFormat="1" applyFill="1" applyBorder="1" applyAlignment="1">
      <alignment horizontal="center"/>
    </xf>
    <xf numFmtId="49" fontId="2" fillId="4" borderId="4" xfId="2" applyNumberForma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left"/>
    </xf>
    <xf numFmtId="38" fontId="3" fillId="3" borderId="6" xfId="0" applyNumberFormat="1" applyFont="1" applyFill="1" applyBorder="1"/>
    <xf numFmtId="38" fontId="3" fillId="3" borderId="7" xfId="0" applyNumberFormat="1" applyFont="1" applyFill="1" applyBorder="1"/>
    <xf numFmtId="49" fontId="5" fillId="3" borderId="5" xfId="0" applyNumberFormat="1" applyFont="1" applyFill="1" applyBorder="1" applyAlignment="1">
      <alignment horizontal="left"/>
    </xf>
    <xf numFmtId="38" fontId="5" fillId="3" borderId="6" xfId="0" applyNumberFormat="1" applyFont="1" applyFill="1" applyBorder="1"/>
    <xf numFmtId="38" fontId="5" fillId="3" borderId="7" xfId="0" applyNumberFormat="1" applyFont="1" applyFill="1" applyBorder="1"/>
    <xf numFmtId="49" fontId="6" fillId="4" borderId="5" xfId="2" applyNumberFormat="1" applyFont="1" applyFill="1" applyBorder="1" applyAlignment="1">
      <alignment horizontal="left"/>
    </xf>
    <xf numFmtId="166" fontId="6" fillId="4" borderId="6" xfId="3" applyNumberFormat="1" applyFont="1" applyFill="1" applyBorder="1"/>
    <xf numFmtId="38" fontId="6" fillId="4" borderId="7" xfId="2" applyNumberFormat="1" applyFont="1" applyFill="1" applyBorder="1"/>
    <xf numFmtId="38" fontId="6" fillId="4" borderId="8" xfId="2" applyNumberFormat="1" applyFont="1" applyFill="1" applyBorder="1"/>
    <xf numFmtId="49" fontId="7" fillId="5" borderId="5" xfId="2" applyNumberFormat="1" applyFont="1" applyFill="1" applyBorder="1" applyAlignment="1">
      <alignment horizontal="left"/>
    </xf>
    <xf numFmtId="166" fontId="7" fillId="5" borderId="6" xfId="3" applyNumberFormat="1" applyFont="1" applyFill="1" applyBorder="1"/>
    <xf numFmtId="38" fontId="7" fillId="5" borderId="8" xfId="2" applyNumberFormat="1" applyFont="1" applyFill="1" applyBorder="1"/>
    <xf numFmtId="49" fontId="2" fillId="4" borderId="5" xfId="2" applyNumberFormat="1" applyFill="1" applyBorder="1" applyAlignment="1">
      <alignment horizontal="left"/>
    </xf>
    <xf numFmtId="166" fontId="2" fillId="4" borderId="6" xfId="3" applyNumberFormat="1" applyFont="1" applyFill="1" applyBorder="1"/>
    <xf numFmtId="38" fontId="2" fillId="4" borderId="8" xfId="2" applyNumberFormat="1" applyFill="1" applyBorder="1"/>
    <xf numFmtId="49" fontId="1" fillId="5" borderId="5" xfId="2" applyNumberFormat="1" applyFont="1" applyFill="1" applyBorder="1" applyAlignment="1">
      <alignment horizontal="left"/>
    </xf>
    <xf numFmtId="166" fontId="1" fillId="5" borderId="6" xfId="3" applyNumberFormat="1" applyFont="1" applyFill="1" applyBorder="1"/>
    <xf numFmtId="38" fontId="1" fillId="5" borderId="8" xfId="2" applyNumberFormat="1" applyFont="1" applyFill="1" applyBorder="1"/>
    <xf numFmtId="37" fontId="3" fillId="3" borderId="9" xfId="0" applyNumberFormat="1" applyFont="1" applyFill="1" applyBorder="1"/>
    <xf numFmtId="37" fontId="3" fillId="3" borderId="10" xfId="0" applyNumberFormat="1" applyFont="1" applyFill="1" applyBorder="1"/>
    <xf numFmtId="49" fontId="2" fillId="6" borderId="5" xfId="2" applyNumberFormat="1" applyFill="1" applyBorder="1" applyAlignment="1">
      <alignment horizontal="left"/>
    </xf>
    <xf numFmtId="38" fontId="2" fillId="6" borderId="6" xfId="2" applyNumberFormat="1" applyFill="1" applyBorder="1"/>
    <xf numFmtId="38" fontId="2" fillId="6" borderId="8" xfId="2" applyNumberFormat="1" applyFill="1" applyBorder="1"/>
    <xf numFmtId="49" fontId="2" fillId="4" borderId="11" xfId="2" applyNumberFormat="1" applyFill="1" applyBorder="1" applyAlignment="1">
      <alignment horizontal="left"/>
    </xf>
    <xf numFmtId="166" fontId="2" fillId="4" borderId="12" xfId="3" applyNumberFormat="1" applyFont="1" applyFill="1" applyBorder="1"/>
    <xf numFmtId="38" fontId="2" fillId="4" borderId="13" xfId="2" applyNumberFormat="1" applyFill="1" applyBorder="1"/>
    <xf numFmtId="49" fontId="3" fillId="3" borderId="0" xfId="0" applyNumberFormat="1" applyFont="1" applyFill="1" applyAlignment="1">
      <alignment horizontal="left"/>
    </xf>
    <xf numFmtId="38" fontId="3" fillId="3" borderId="0" xfId="0" applyNumberFormat="1" applyFont="1" applyFill="1"/>
    <xf numFmtId="49" fontId="8" fillId="3" borderId="0" xfId="0" applyNumberFormat="1" applyFont="1" applyFill="1"/>
    <xf numFmtId="49" fontId="8" fillId="3" borderId="0" xfId="0" applyNumberFormat="1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49" fontId="8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49" fontId="4" fillId="6" borderId="0" xfId="0" applyNumberFormat="1" applyFont="1" applyFill="1"/>
    <xf numFmtId="38" fontId="4" fillId="6" borderId="0" xfId="0" applyNumberFormat="1" applyFont="1" applyFill="1"/>
    <xf numFmtId="0" fontId="4" fillId="0" borderId="0" xfId="0" applyFont="1"/>
    <xf numFmtId="164" fontId="4" fillId="0" borderId="0" xfId="1" applyNumberFormat="1" applyFont="1"/>
    <xf numFmtId="49" fontId="4" fillId="3" borderId="0" xfId="0" applyNumberFormat="1" applyFont="1" applyFill="1"/>
    <xf numFmtId="49" fontId="3" fillId="3" borderId="14" xfId="0" applyNumberFormat="1" applyFont="1" applyFill="1" applyBorder="1"/>
    <xf numFmtId="0" fontId="3" fillId="3" borderId="14" xfId="0" applyFont="1" applyFill="1" applyBorder="1" applyAlignment="1">
      <alignment horizontal="center"/>
    </xf>
    <xf numFmtId="49" fontId="9" fillId="3" borderId="0" xfId="0" applyNumberFormat="1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38" fontId="4" fillId="3" borderId="0" xfId="0" applyNumberFormat="1" applyFont="1" applyFill="1"/>
    <xf numFmtId="49" fontId="6" fillId="4" borderId="2" xfId="2" applyNumberFormat="1" applyFont="1" applyFill="1" applyBorder="1" applyAlignment="1">
      <alignment horizontal="center"/>
    </xf>
    <xf numFmtId="0" fontId="10" fillId="4" borderId="3" xfId="2" applyNumberFormat="1" applyFont="1" applyFill="1" applyBorder="1" applyAlignment="1">
      <alignment horizontal="center"/>
    </xf>
    <xf numFmtId="49" fontId="10" fillId="4" borderId="4" xfId="2" applyNumberFormat="1" applyFont="1" applyFill="1" applyBorder="1" applyAlignment="1">
      <alignment horizontal="center"/>
    </xf>
    <xf numFmtId="38" fontId="3" fillId="3" borderId="6" xfId="0" applyNumberFormat="1" applyFont="1" applyFill="1" applyBorder="1" applyAlignment="1">
      <alignment horizontal="right"/>
    </xf>
    <xf numFmtId="38" fontId="3" fillId="3" borderId="7" xfId="0" applyNumberFormat="1" applyFont="1" applyFill="1" applyBorder="1" applyAlignment="1">
      <alignment horizontal="right"/>
    </xf>
    <xf numFmtId="38" fontId="5" fillId="3" borderId="6" xfId="0" applyNumberFormat="1" applyFont="1" applyFill="1" applyBorder="1" applyAlignment="1">
      <alignment horizontal="right"/>
    </xf>
    <xf numFmtId="38" fontId="5" fillId="3" borderId="7" xfId="0" applyNumberFormat="1" applyFont="1" applyFill="1" applyBorder="1" applyAlignment="1">
      <alignment horizontal="right"/>
    </xf>
    <xf numFmtId="49" fontId="7" fillId="5" borderId="15" xfId="0" applyNumberFormat="1" applyFont="1" applyFill="1" applyBorder="1" applyAlignment="1">
      <alignment horizontal="left"/>
    </xf>
    <xf numFmtId="38" fontId="7" fillId="5" borderId="6" xfId="0" applyNumberFormat="1" applyFont="1" applyFill="1" applyBorder="1" applyAlignment="1">
      <alignment horizontal="right"/>
    </xf>
    <xf numFmtId="38" fontId="7" fillId="5" borderId="7" xfId="0" applyNumberFormat="1" applyFont="1" applyFill="1" applyBorder="1" applyAlignment="1">
      <alignment horizontal="right"/>
    </xf>
    <xf numFmtId="37" fontId="3" fillId="3" borderId="6" xfId="0" applyNumberFormat="1" applyFont="1" applyFill="1" applyBorder="1" applyAlignment="1">
      <alignment horizontal="right"/>
    </xf>
    <xf numFmtId="37" fontId="3" fillId="3" borderId="7" xfId="0" applyNumberFormat="1" applyFont="1" applyFill="1" applyBorder="1" applyAlignment="1">
      <alignment horizontal="right"/>
    </xf>
    <xf numFmtId="37" fontId="5" fillId="3" borderId="6" xfId="0" applyNumberFormat="1" applyFont="1" applyFill="1" applyBorder="1" applyAlignment="1">
      <alignment horizontal="right"/>
    </xf>
    <xf numFmtId="37" fontId="5" fillId="3" borderId="7" xfId="0" applyNumberFormat="1" applyFont="1" applyFill="1" applyBorder="1" applyAlignment="1">
      <alignment horizontal="right"/>
    </xf>
    <xf numFmtId="49" fontId="5" fillId="4" borderId="15" xfId="0" applyNumberFormat="1" applyFont="1" applyFill="1" applyBorder="1" applyAlignment="1">
      <alignment horizontal="left"/>
    </xf>
    <xf numFmtId="37" fontId="5" fillId="4" borderId="6" xfId="0" applyNumberFormat="1" applyFont="1" applyFill="1" applyBorder="1" applyAlignment="1">
      <alignment horizontal="right"/>
    </xf>
    <xf numFmtId="37" fontId="5" fillId="4" borderId="7" xfId="0" applyNumberFormat="1" applyFont="1" applyFill="1" applyBorder="1" applyAlignment="1">
      <alignment horizontal="right"/>
    </xf>
    <xf numFmtId="37" fontId="3" fillId="3" borderId="9" xfId="0" applyNumberFormat="1" applyFont="1" applyFill="1" applyBorder="1" applyAlignment="1">
      <alignment horizontal="right"/>
    </xf>
    <xf numFmtId="49" fontId="7" fillId="7" borderId="16" xfId="0" applyNumberFormat="1" applyFont="1" applyFill="1" applyBorder="1" applyAlignment="1">
      <alignment horizontal="left"/>
    </xf>
    <xf numFmtId="38" fontId="7" fillId="7" borderId="12" xfId="0" applyNumberFormat="1" applyFont="1" applyFill="1" applyBorder="1" applyAlignment="1">
      <alignment horizontal="right"/>
    </xf>
    <xf numFmtId="38" fontId="7" fillId="7" borderId="17" xfId="0" applyNumberFormat="1" applyFont="1" applyFill="1" applyBorder="1" applyAlignment="1">
      <alignment horizontal="right"/>
    </xf>
    <xf numFmtId="38" fontId="3" fillId="3" borderId="0" xfId="0" applyNumberFormat="1" applyFont="1" applyFill="1" applyAlignment="1">
      <alignment horizontal="right"/>
    </xf>
    <xf numFmtId="49" fontId="5" fillId="3" borderId="0" xfId="0" applyNumberFormat="1" applyFont="1" applyFill="1"/>
    <xf numFmtId="49" fontId="5" fillId="3" borderId="0" xfId="0" applyNumberFormat="1" applyFont="1" applyFill="1" applyAlignment="1">
      <alignment horizontal="left"/>
    </xf>
    <xf numFmtId="167" fontId="5" fillId="3" borderId="0" xfId="0" applyNumberFormat="1" applyFont="1" applyFill="1" applyAlignment="1">
      <alignment horizontal="right"/>
    </xf>
  </cellXfs>
  <cellStyles count="4">
    <cellStyle name="Millares" xfId="1" builtinId="3"/>
    <cellStyle name="Millares 2" xfId="3" xr:uid="{E0DA727E-DD32-4922-9321-B760DA3CBF65}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1866900</xdr:colOff>
      <xdr:row>0</xdr:row>
      <xdr:rowOff>47625</xdr:rowOff>
    </xdr:from>
    <xdr:to>
      <xdr:col>2</xdr:col>
      <xdr:colOff>100356</xdr:colOff>
      <xdr:row>0</xdr:row>
      <xdr:rowOff>625818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2558005-E9CF-4C5E-BCFE-6A3052BD6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47625"/>
          <a:ext cx="2319681" cy="578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2152650</xdr:colOff>
      <xdr:row>0</xdr:row>
      <xdr:rowOff>95249</xdr:rowOff>
    </xdr:from>
    <xdr:to>
      <xdr:col>1</xdr:col>
      <xdr:colOff>4467225</xdr:colOff>
      <xdr:row>0</xdr:row>
      <xdr:rowOff>638174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8A137003-EB71-44F8-B8B9-E41DA222E61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95249"/>
          <a:ext cx="231457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1764D-EE9F-42F3-A4C7-7F0AAD790C4E}">
  <dimension ref="A1:G60"/>
  <sheetViews>
    <sheetView tabSelected="1" workbookViewId="0">
      <selection sqref="A1:XFD1048576"/>
    </sheetView>
  </sheetViews>
  <sheetFormatPr baseColWidth="10" defaultColWidth="11.42578125" defaultRowHeight="0" customHeight="1" zeroHeight="1" x14ac:dyDescent="0.2"/>
  <cols>
    <col min="1" max="1" width="1.7109375" style="49" customWidth="1"/>
    <col min="2" max="2" width="61.28515625" style="49" customWidth="1"/>
    <col min="3" max="4" width="14.5703125" style="54" customWidth="1"/>
    <col min="5" max="5" width="11.42578125" style="2" customWidth="1"/>
    <col min="6" max="7" width="11.42578125" style="3" customWidth="1"/>
    <col min="8" max="16379" width="11.42578125" style="2"/>
    <col min="16380" max="16384" width="1.85546875" style="2" customWidth="1"/>
  </cols>
  <sheetData>
    <row r="1" spans="1:5" ht="52.5" customHeight="1" x14ac:dyDescent="0.2">
      <c r="A1" s="1"/>
      <c r="B1" s="1"/>
      <c r="C1" s="1"/>
      <c r="D1" s="1"/>
    </row>
    <row r="2" spans="1:5" ht="12.75" x14ac:dyDescent="0.2">
      <c r="A2" s="4" t="s">
        <v>0</v>
      </c>
      <c r="B2" s="4"/>
      <c r="C2" s="4"/>
      <c r="D2" s="4"/>
    </row>
    <row r="3" spans="1:5" ht="12.75" customHeight="1" x14ac:dyDescent="0.2">
      <c r="A3" s="4" t="s">
        <v>1</v>
      </c>
      <c r="B3" s="4"/>
      <c r="C3" s="4"/>
      <c r="D3" s="4"/>
    </row>
    <row r="4" spans="1:5" ht="15" customHeight="1" x14ac:dyDescent="0.2">
      <c r="A4" s="5" t="s">
        <v>2</v>
      </c>
      <c r="B4" s="5"/>
      <c r="C4" s="5"/>
      <c r="D4" s="5"/>
    </row>
    <row r="5" spans="1:5" ht="13.5" thickBot="1" x14ac:dyDescent="0.25">
      <c r="A5" s="6"/>
      <c r="B5" s="7"/>
      <c r="C5" s="7"/>
      <c r="D5" s="7"/>
    </row>
    <row r="6" spans="1:5" ht="15" x14ac:dyDescent="0.25">
      <c r="A6" s="6"/>
      <c r="B6" s="8" t="s">
        <v>3</v>
      </c>
      <c r="C6" s="9">
        <v>2020</v>
      </c>
      <c r="D6" s="10">
        <v>2019</v>
      </c>
    </row>
    <row r="7" spans="1:5" ht="12.75" x14ac:dyDescent="0.2">
      <c r="A7" s="6"/>
      <c r="B7" s="11"/>
      <c r="C7" s="12"/>
      <c r="D7" s="13"/>
    </row>
    <row r="8" spans="1:5" ht="12.75" x14ac:dyDescent="0.2">
      <c r="A8" s="6"/>
      <c r="B8" s="14" t="s">
        <v>4</v>
      </c>
      <c r="C8" s="15"/>
      <c r="D8" s="16"/>
    </row>
    <row r="9" spans="1:5" ht="12.75" x14ac:dyDescent="0.2">
      <c r="A9" s="6"/>
      <c r="B9" s="11" t="s">
        <v>5</v>
      </c>
      <c r="C9" s="15"/>
      <c r="D9" s="16"/>
    </row>
    <row r="10" spans="1:5" ht="12.75" x14ac:dyDescent="0.2">
      <c r="A10" s="6"/>
      <c r="B10" s="11" t="s">
        <v>6</v>
      </c>
      <c r="C10" s="12">
        <v>9953844</v>
      </c>
      <c r="D10" s="13">
        <v>7823328</v>
      </c>
      <c r="E10" s="3"/>
    </row>
    <row r="11" spans="1:5" ht="12.75" x14ac:dyDescent="0.2">
      <c r="A11" s="6"/>
      <c r="B11" s="11" t="s">
        <v>7</v>
      </c>
      <c r="C11" s="12">
        <v>9616275</v>
      </c>
      <c r="D11" s="13">
        <v>24232442</v>
      </c>
      <c r="E11" s="3"/>
    </row>
    <row r="12" spans="1:5" ht="12.75" x14ac:dyDescent="0.2">
      <c r="A12" s="6"/>
      <c r="B12" s="11" t="s">
        <v>8</v>
      </c>
      <c r="C12" s="12">
        <v>1492961</v>
      </c>
      <c r="D12" s="13">
        <v>573207</v>
      </c>
      <c r="E12" s="3"/>
    </row>
    <row r="13" spans="1:5" ht="12.75" x14ac:dyDescent="0.2">
      <c r="A13" s="6"/>
      <c r="B13" s="11" t="s">
        <v>9</v>
      </c>
      <c r="C13" s="12">
        <v>225586</v>
      </c>
      <c r="D13" s="13">
        <v>25643</v>
      </c>
      <c r="E13" s="3"/>
    </row>
    <row r="14" spans="1:5" ht="12.75" x14ac:dyDescent="0.2">
      <c r="A14" s="6"/>
      <c r="B14" s="17" t="s">
        <v>10</v>
      </c>
      <c r="C14" s="18">
        <f>SUM(C10:C13)</f>
        <v>21288666</v>
      </c>
      <c r="D14" s="19">
        <f>SUM(D10:D13)</f>
        <v>32654620</v>
      </c>
      <c r="E14" s="3"/>
    </row>
    <row r="15" spans="1:5" ht="8.85" customHeight="1" x14ac:dyDescent="0.2">
      <c r="A15" s="6"/>
      <c r="B15" s="11"/>
      <c r="C15" s="12"/>
      <c r="D15" s="13"/>
      <c r="E15" s="3"/>
    </row>
    <row r="16" spans="1:5" ht="12.75" x14ac:dyDescent="0.2">
      <c r="A16" s="6"/>
      <c r="B16" s="14" t="s">
        <v>11</v>
      </c>
      <c r="C16" s="15"/>
      <c r="D16" s="16"/>
      <c r="E16" s="3"/>
    </row>
    <row r="17" spans="1:5" ht="12.75" x14ac:dyDescent="0.2">
      <c r="A17" s="6"/>
      <c r="B17" s="11" t="s">
        <v>12</v>
      </c>
      <c r="C17" s="12">
        <v>4903</v>
      </c>
      <c r="D17" s="13">
        <v>3074</v>
      </c>
      <c r="E17" s="3"/>
    </row>
    <row r="18" spans="1:5" ht="12.75" x14ac:dyDescent="0.2">
      <c r="A18" s="6"/>
      <c r="B18" s="11" t="s">
        <v>13</v>
      </c>
      <c r="C18" s="12">
        <v>1133498</v>
      </c>
      <c r="D18" s="13">
        <v>1376722</v>
      </c>
      <c r="E18" s="3"/>
    </row>
    <row r="19" spans="1:5" ht="12.75" x14ac:dyDescent="0.2">
      <c r="A19" s="6"/>
      <c r="B19" s="11" t="s">
        <v>14</v>
      </c>
      <c r="C19" s="12">
        <v>3053320</v>
      </c>
      <c r="D19" s="13">
        <v>2737736</v>
      </c>
      <c r="E19" s="3"/>
    </row>
    <row r="20" spans="1:5" ht="12.75" x14ac:dyDescent="0.2">
      <c r="A20" s="6"/>
      <c r="B20" s="11" t="s">
        <v>15</v>
      </c>
      <c r="C20" s="12">
        <v>1332636</v>
      </c>
      <c r="D20" s="13">
        <v>1415678</v>
      </c>
      <c r="E20" s="3"/>
    </row>
    <row r="21" spans="1:5" ht="12.75" x14ac:dyDescent="0.2">
      <c r="A21" s="6"/>
      <c r="B21" s="17" t="s">
        <v>16</v>
      </c>
      <c r="C21" s="18">
        <f>SUM(C17:C20)</f>
        <v>5524357</v>
      </c>
      <c r="D21" s="20">
        <f>SUM(D17:D20)</f>
        <v>5533210</v>
      </c>
      <c r="E21" s="3"/>
    </row>
    <row r="22" spans="1:5" ht="12.75" x14ac:dyDescent="0.2">
      <c r="A22" s="6"/>
      <c r="B22" s="21" t="s">
        <v>17</v>
      </c>
      <c r="C22" s="22">
        <f>C14+C21</f>
        <v>26813023</v>
      </c>
      <c r="D22" s="23">
        <f>D14+D21</f>
        <v>38187830</v>
      </c>
      <c r="E22" s="3"/>
    </row>
    <row r="23" spans="1:5" ht="12.75" x14ac:dyDescent="0.2">
      <c r="A23" s="6"/>
      <c r="B23" s="11"/>
      <c r="C23" s="12"/>
      <c r="D23" s="13"/>
      <c r="E23" s="3"/>
    </row>
    <row r="24" spans="1:5" ht="12.75" x14ac:dyDescent="0.2">
      <c r="A24" s="6"/>
      <c r="B24" s="14" t="s">
        <v>18</v>
      </c>
      <c r="C24" s="15"/>
      <c r="D24" s="16"/>
      <c r="E24" s="3"/>
    </row>
    <row r="25" spans="1:5" ht="12.75" x14ac:dyDescent="0.2">
      <c r="A25" s="6"/>
      <c r="B25" s="11"/>
      <c r="C25" s="12"/>
      <c r="D25" s="13"/>
      <c r="E25" s="3"/>
    </row>
    <row r="26" spans="1:5" ht="12.75" x14ac:dyDescent="0.2">
      <c r="A26" s="6"/>
      <c r="B26" s="11" t="s">
        <v>19</v>
      </c>
      <c r="C26" s="15"/>
      <c r="D26" s="16"/>
      <c r="E26" s="3"/>
    </row>
    <row r="27" spans="1:5" ht="12.75" x14ac:dyDescent="0.2">
      <c r="A27" s="6"/>
      <c r="B27" s="11" t="s">
        <v>20</v>
      </c>
      <c r="C27" s="12">
        <v>3815492</v>
      </c>
      <c r="D27" s="13">
        <v>3851103</v>
      </c>
      <c r="E27" s="3"/>
    </row>
    <row r="28" spans="1:5" ht="12.75" x14ac:dyDescent="0.2">
      <c r="A28" s="6"/>
      <c r="B28" s="11" t="s">
        <v>21</v>
      </c>
      <c r="C28" s="12">
        <v>2555322</v>
      </c>
      <c r="D28" s="13">
        <v>5847352</v>
      </c>
      <c r="E28" s="3"/>
    </row>
    <row r="29" spans="1:5" ht="15" x14ac:dyDescent="0.25">
      <c r="A29" s="6"/>
      <c r="B29" s="24" t="s">
        <v>22</v>
      </c>
      <c r="C29" s="25">
        <f>SUM(C27:C28)</f>
        <v>6370814</v>
      </c>
      <c r="D29" s="26">
        <f>SUM(D27:D28)</f>
        <v>9698455</v>
      </c>
      <c r="E29" s="3"/>
    </row>
    <row r="30" spans="1:5" ht="12.75" x14ac:dyDescent="0.2">
      <c r="A30" s="6"/>
      <c r="B30" s="11"/>
      <c r="C30" s="12"/>
      <c r="D30" s="13"/>
      <c r="E30" s="3"/>
    </row>
    <row r="31" spans="1:5" ht="12.75" x14ac:dyDescent="0.2">
      <c r="A31" s="6"/>
      <c r="B31" s="11" t="s">
        <v>23</v>
      </c>
      <c r="C31" s="15"/>
      <c r="D31" s="16"/>
      <c r="E31" s="3"/>
    </row>
    <row r="32" spans="1:5" ht="12.75" x14ac:dyDescent="0.2">
      <c r="A32" s="6"/>
      <c r="B32" s="11" t="s">
        <v>24</v>
      </c>
      <c r="C32" s="12">
        <v>3819026</v>
      </c>
      <c r="D32" s="13">
        <v>3829899</v>
      </c>
      <c r="E32" s="3"/>
    </row>
    <row r="33" spans="1:5" ht="15" x14ac:dyDescent="0.25">
      <c r="A33" s="6"/>
      <c r="B33" s="24" t="s">
        <v>25</v>
      </c>
      <c r="C33" s="25">
        <f>SUM(C32)</f>
        <v>3819026</v>
      </c>
      <c r="D33" s="26">
        <f>SUM(D32)</f>
        <v>3829899</v>
      </c>
      <c r="E33" s="3"/>
    </row>
    <row r="34" spans="1:5" ht="15" x14ac:dyDescent="0.25">
      <c r="A34" s="6"/>
      <c r="B34" s="27" t="s">
        <v>26</v>
      </c>
      <c r="C34" s="28">
        <f>C29+C33</f>
        <v>10189840</v>
      </c>
      <c r="D34" s="29">
        <f>+D29+D33</f>
        <v>13528354</v>
      </c>
      <c r="E34" s="3"/>
    </row>
    <row r="35" spans="1:5" ht="12.75" x14ac:dyDescent="0.2">
      <c r="A35" s="6"/>
      <c r="B35" s="11"/>
      <c r="C35" s="12"/>
      <c r="D35" s="13"/>
      <c r="E35" s="3"/>
    </row>
    <row r="36" spans="1:5" ht="12.75" x14ac:dyDescent="0.2">
      <c r="A36" s="6"/>
      <c r="B36" s="14" t="s">
        <v>27</v>
      </c>
      <c r="C36" s="15"/>
      <c r="D36" s="16"/>
      <c r="E36" s="3"/>
    </row>
    <row r="37" spans="1:5" ht="12.75" x14ac:dyDescent="0.2">
      <c r="A37" s="6"/>
      <c r="B37" s="11" t="s">
        <v>28</v>
      </c>
      <c r="C37" s="12">
        <v>10000000</v>
      </c>
      <c r="D37" s="13">
        <v>10000000</v>
      </c>
      <c r="E37" s="3"/>
    </row>
    <row r="38" spans="1:5" ht="12.75" x14ac:dyDescent="0.2">
      <c r="A38" s="6"/>
      <c r="B38" s="11" t="s">
        <v>29</v>
      </c>
      <c r="C38" s="12">
        <v>2000000</v>
      </c>
      <c r="D38" s="13">
        <v>2000000</v>
      </c>
      <c r="E38" s="3"/>
    </row>
    <row r="39" spans="1:5" ht="12.75" x14ac:dyDescent="0.2">
      <c r="A39" s="6"/>
      <c r="B39" s="11" t="s">
        <v>30</v>
      </c>
      <c r="C39" s="30">
        <v>-5280</v>
      </c>
      <c r="D39" s="31">
        <v>-2822</v>
      </c>
      <c r="E39" s="3"/>
    </row>
    <row r="40" spans="1:5" ht="12.75" x14ac:dyDescent="0.2">
      <c r="A40" s="6"/>
      <c r="B40" s="11" t="s">
        <v>31</v>
      </c>
      <c r="C40" s="12">
        <v>4628463</v>
      </c>
      <c r="D40" s="13">
        <v>12662298</v>
      </c>
      <c r="E40" s="3"/>
    </row>
    <row r="41" spans="1:5" ht="12.75" x14ac:dyDescent="0.2">
      <c r="A41" s="6"/>
      <c r="B41" s="11" t="s">
        <v>32</v>
      </c>
      <c r="C41" s="12">
        <f>SUM(C37:C40)</f>
        <v>16623183</v>
      </c>
      <c r="D41" s="13">
        <f>SUM(D37:D40)</f>
        <v>24659476</v>
      </c>
      <c r="E41" s="3"/>
    </row>
    <row r="42" spans="1:5" ht="15" x14ac:dyDescent="0.25">
      <c r="A42" s="6"/>
      <c r="B42" s="27" t="s">
        <v>33</v>
      </c>
      <c r="C42" s="28">
        <f>C41+C34</f>
        <v>26813023</v>
      </c>
      <c r="D42" s="29">
        <f>D41+D34</f>
        <v>38187830</v>
      </c>
      <c r="E42" s="3"/>
    </row>
    <row r="43" spans="1:5" ht="12.75" x14ac:dyDescent="0.2">
      <c r="A43" s="6"/>
      <c r="B43" s="11"/>
      <c r="C43" s="12"/>
      <c r="D43" s="13"/>
      <c r="E43" s="3"/>
    </row>
    <row r="44" spans="1:5" ht="15" x14ac:dyDescent="0.25">
      <c r="A44" s="6"/>
      <c r="B44" s="24" t="s">
        <v>34</v>
      </c>
      <c r="C44" s="25">
        <v>2462714</v>
      </c>
      <c r="D44" s="26">
        <v>4737962</v>
      </c>
      <c r="E44" s="3"/>
    </row>
    <row r="45" spans="1:5" ht="15" x14ac:dyDescent="0.25">
      <c r="A45" s="6"/>
      <c r="B45" s="32"/>
      <c r="C45" s="33"/>
      <c r="D45" s="34"/>
      <c r="E45" s="3"/>
    </row>
    <row r="46" spans="1:5" ht="15.75" thickBot="1" x14ac:dyDescent="0.3">
      <c r="A46" s="6"/>
      <c r="B46" s="35" t="s">
        <v>35</v>
      </c>
      <c r="C46" s="36">
        <v>2070842</v>
      </c>
      <c r="D46" s="37">
        <v>2203710</v>
      </c>
      <c r="E46" s="3"/>
    </row>
    <row r="47" spans="1:5" ht="12.75" x14ac:dyDescent="0.2">
      <c r="A47" s="6"/>
      <c r="B47" s="38"/>
      <c r="C47" s="39"/>
      <c r="D47" s="39"/>
    </row>
    <row r="48" spans="1:5" ht="12.75" hidden="1" x14ac:dyDescent="0.2">
      <c r="A48" s="6"/>
      <c r="B48" s="38"/>
      <c r="C48" s="39"/>
      <c r="D48" s="39"/>
    </row>
    <row r="49" spans="1:7" ht="12.75" hidden="1" x14ac:dyDescent="0.2">
      <c r="A49" s="6"/>
      <c r="B49" s="38"/>
      <c r="C49" s="39"/>
      <c r="D49" s="39"/>
    </row>
    <row r="50" spans="1:7" ht="12.75" hidden="1" x14ac:dyDescent="0.2">
      <c r="A50" s="6"/>
      <c r="B50" s="38"/>
      <c r="C50" s="39"/>
      <c r="D50" s="39"/>
    </row>
    <row r="51" spans="1:7" ht="12" x14ac:dyDescent="0.2">
      <c r="A51" s="40"/>
      <c r="B51" s="41"/>
      <c r="C51" s="42"/>
      <c r="D51" s="42"/>
    </row>
    <row r="52" spans="1:7" ht="12" x14ac:dyDescent="0.2">
      <c r="A52" s="40"/>
      <c r="B52" s="43"/>
      <c r="C52" s="44"/>
      <c r="D52" s="44"/>
    </row>
    <row r="53" spans="1:7" s="47" customFormat="1" ht="11.25" x14ac:dyDescent="0.2">
      <c r="A53" s="45"/>
      <c r="B53" s="45"/>
      <c r="C53" s="46"/>
      <c r="D53" s="46"/>
      <c r="F53" s="48"/>
      <c r="G53" s="48"/>
    </row>
    <row r="54" spans="1:7" ht="12.75" x14ac:dyDescent="0.2">
      <c r="B54" s="50"/>
      <c r="C54" s="51"/>
      <c r="D54" s="51"/>
    </row>
    <row r="55" spans="1:7" ht="12" x14ac:dyDescent="0.2">
      <c r="B55" s="52" t="s">
        <v>36</v>
      </c>
      <c r="C55" s="53" t="s">
        <v>37</v>
      </c>
      <c r="D55" s="53"/>
    </row>
    <row r="56" spans="1:7" ht="12" x14ac:dyDescent="0.2">
      <c r="B56" s="41" t="s">
        <v>38</v>
      </c>
      <c r="C56" s="42" t="s">
        <v>39</v>
      </c>
      <c r="D56" s="42"/>
    </row>
    <row r="57" spans="1:7" ht="11.25" x14ac:dyDescent="0.2"/>
    <row r="58" spans="1:7" ht="11.25" hidden="1" x14ac:dyDescent="0.2"/>
    <row r="59" spans="1:7" ht="11.25" hidden="1" x14ac:dyDescent="0.2"/>
    <row r="60" spans="1:7" ht="11.25" hidden="1" x14ac:dyDescent="0.2"/>
  </sheetData>
  <sheetProtection algorithmName="SHA-512" hashValue="+1eSdbhqFU7fpPf/ig9+w2vVK6VTeziLsuIzMjYWBg5LwHekBBn4w7zsvY6g2uSaFyxqPY7uU/Pd+4FM0Kz4og==" saltValue="saMEVjt8DtfTXsP1O5OhAQ==" spinCount="100000" sheet="1" objects="1" scenarios="1" selectLockedCells="1" selectUnlockedCells="1"/>
  <mergeCells count="10">
    <mergeCell ref="C52:D52"/>
    <mergeCell ref="C54:D54"/>
    <mergeCell ref="C55:D55"/>
    <mergeCell ref="C56:D56"/>
    <mergeCell ref="A1:D1"/>
    <mergeCell ref="A2:D2"/>
    <mergeCell ref="A3:D3"/>
    <mergeCell ref="A4:D4"/>
    <mergeCell ref="B5:D5"/>
    <mergeCell ref="C51:D51"/>
  </mergeCells>
  <printOptions horizontalCentered="1"/>
  <pageMargins left="0.74803149606299213" right="0.74803149606299213" top="0.98425196850393704" bottom="0.98425196850393704" header="0" footer="0"/>
  <pageSetup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342F4-1735-43A8-8566-1E10E94CF1FD}">
  <dimension ref="A1:D60"/>
  <sheetViews>
    <sheetView workbookViewId="0">
      <selection sqref="A1:XFD1048576"/>
    </sheetView>
  </sheetViews>
  <sheetFormatPr baseColWidth="10" defaultColWidth="11.42578125" defaultRowHeight="0" customHeight="1" zeroHeight="1" x14ac:dyDescent="0.2"/>
  <cols>
    <col min="1" max="1" width="1.7109375" style="49" customWidth="1"/>
    <col min="2" max="2" width="72.7109375" style="49" customWidth="1"/>
    <col min="3" max="4" width="14.5703125" style="54" customWidth="1"/>
    <col min="5" max="7" width="11.42578125" style="2" customWidth="1"/>
    <col min="8" max="16379" width="11.42578125" style="2"/>
    <col min="16380" max="16384" width="4" style="2" customWidth="1"/>
  </cols>
  <sheetData>
    <row r="1" spans="1:4" ht="52.5" customHeight="1" x14ac:dyDescent="0.2">
      <c r="A1" s="1"/>
      <c r="B1" s="1"/>
      <c r="C1" s="1"/>
      <c r="D1" s="1"/>
    </row>
    <row r="2" spans="1:4" ht="12.75" x14ac:dyDescent="0.2">
      <c r="A2" s="4" t="s">
        <v>0</v>
      </c>
      <c r="B2" s="4"/>
      <c r="C2" s="4"/>
      <c r="D2" s="4"/>
    </row>
    <row r="3" spans="1:4" ht="12.75" customHeight="1" x14ac:dyDescent="0.2">
      <c r="A3" s="4" t="s">
        <v>40</v>
      </c>
      <c r="B3" s="4"/>
      <c r="C3" s="4"/>
      <c r="D3" s="4"/>
    </row>
    <row r="4" spans="1:4" ht="15" customHeight="1" x14ac:dyDescent="0.2">
      <c r="A4" s="5" t="s">
        <v>2</v>
      </c>
      <c r="B4" s="5"/>
      <c r="C4" s="5"/>
      <c r="D4" s="5"/>
    </row>
    <row r="5" spans="1:4" ht="13.5" thickBot="1" x14ac:dyDescent="0.25">
      <c r="A5" s="6"/>
      <c r="B5" s="7"/>
      <c r="C5" s="7"/>
      <c r="D5" s="7"/>
    </row>
    <row r="6" spans="1:4" ht="12.75" x14ac:dyDescent="0.2">
      <c r="A6" s="6"/>
      <c r="B6" s="55" t="s">
        <v>41</v>
      </c>
      <c r="C6" s="56">
        <v>2020</v>
      </c>
      <c r="D6" s="57">
        <v>2019</v>
      </c>
    </row>
    <row r="7" spans="1:4" ht="12.75" x14ac:dyDescent="0.2">
      <c r="A7" s="6"/>
      <c r="B7" s="11"/>
      <c r="C7" s="58"/>
      <c r="D7" s="59"/>
    </row>
    <row r="8" spans="1:4" ht="12.75" x14ac:dyDescent="0.2">
      <c r="A8" s="6"/>
      <c r="B8" s="14" t="s">
        <v>42</v>
      </c>
      <c r="C8" s="60"/>
      <c r="D8" s="61"/>
    </row>
    <row r="9" spans="1:4" ht="12.75" x14ac:dyDescent="0.2">
      <c r="A9" s="6"/>
      <c r="B9" s="11" t="s">
        <v>43</v>
      </c>
      <c r="C9" s="58">
        <v>24768505</v>
      </c>
      <c r="D9" s="59">
        <v>26369074</v>
      </c>
    </row>
    <row r="10" spans="1:4" ht="12.75" x14ac:dyDescent="0.2">
      <c r="A10" s="6"/>
      <c r="B10" s="14" t="s">
        <v>44</v>
      </c>
      <c r="C10" s="60">
        <f>SUM(C9)</f>
        <v>24768505</v>
      </c>
      <c r="D10" s="61">
        <f>SUM(D9)</f>
        <v>26369074</v>
      </c>
    </row>
    <row r="11" spans="1:4" ht="12.75" hidden="1" x14ac:dyDescent="0.2">
      <c r="A11" s="6"/>
      <c r="B11" s="11"/>
      <c r="C11" s="58"/>
      <c r="D11" s="59"/>
    </row>
    <row r="12" spans="1:4" ht="12.75" x14ac:dyDescent="0.2">
      <c r="A12" s="6"/>
      <c r="B12" s="14" t="s">
        <v>45</v>
      </c>
      <c r="C12" s="60"/>
      <c r="D12" s="61"/>
    </row>
    <row r="13" spans="1:4" ht="12.75" x14ac:dyDescent="0.2">
      <c r="A13" s="6"/>
      <c r="B13" s="11" t="s">
        <v>46</v>
      </c>
      <c r="C13" s="58">
        <v>11469204</v>
      </c>
      <c r="D13" s="59">
        <v>11605782</v>
      </c>
    </row>
    <row r="14" spans="1:4" ht="12.75" x14ac:dyDescent="0.2">
      <c r="A14" s="6"/>
      <c r="B14" s="11" t="s">
        <v>47</v>
      </c>
      <c r="C14" s="58">
        <v>524352</v>
      </c>
      <c r="D14" s="59">
        <v>500065</v>
      </c>
    </row>
    <row r="15" spans="1:4" ht="12.75" x14ac:dyDescent="0.2">
      <c r="A15" s="6"/>
      <c r="B15" s="11" t="s">
        <v>48</v>
      </c>
      <c r="C15" s="58">
        <v>622908</v>
      </c>
      <c r="D15" s="59">
        <v>606630</v>
      </c>
    </row>
    <row r="16" spans="1:4" ht="12.75" x14ac:dyDescent="0.2">
      <c r="A16" s="6"/>
      <c r="B16" s="14" t="s">
        <v>44</v>
      </c>
      <c r="C16" s="60">
        <f>SUM(C13:C15)</f>
        <v>12616464</v>
      </c>
      <c r="D16" s="61">
        <f>SUM(D13:D15)</f>
        <v>12712477</v>
      </c>
    </row>
    <row r="17" spans="1:4" ht="12.75" x14ac:dyDescent="0.2">
      <c r="A17" s="6"/>
      <c r="B17" s="11"/>
      <c r="C17" s="58"/>
      <c r="D17" s="59"/>
    </row>
    <row r="18" spans="1:4" ht="12.75" x14ac:dyDescent="0.2">
      <c r="A18" s="6"/>
      <c r="B18" s="62" t="s">
        <v>49</v>
      </c>
      <c r="C18" s="63">
        <f>C10-C16</f>
        <v>12152041</v>
      </c>
      <c r="D18" s="64">
        <f>D10-D16</f>
        <v>13656597</v>
      </c>
    </row>
    <row r="19" spans="1:4" ht="12.75" x14ac:dyDescent="0.2">
      <c r="A19" s="6"/>
      <c r="B19" s="11"/>
      <c r="C19" s="58"/>
      <c r="D19" s="59"/>
    </row>
    <row r="20" spans="1:4" ht="12.75" x14ac:dyDescent="0.2">
      <c r="A20" s="6"/>
      <c r="B20" s="14" t="s">
        <v>50</v>
      </c>
      <c r="C20" s="60"/>
      <c r="D20" s="61"/>
    </row>
    <row r="21" spans="1:4" ht="12.75" x14ac:dyDescent="0.2">
      <c r="A21" s="6"/>
      <c r="B21" s="11" t="s">
        <v>51</v>
      </c>
      <c r="C21" s="58">
        <v>5123747</v>
      </c>
      <c r="D21" s="59">
        <v>5169710</v>
      </c>
    </row>
    <row r="22" spans="1:4" ht="12.75" x14ac:dyDescent="0.2">
      <c r="A22" s="6"/>
      <c r="B22" s="11" t="s">
        <v>52</v>
      </c>
      <c r="C22" s="58">
        <v>560540</v>
      </c>
      <c r="D22" s="59">
        <v>480630</v>
      </c>
    </row>
    <row r="23" spans="1:4" ht="12.75" x14ac:dyDescent="0.2">
      <c r="A23" s="6"/>
      <c r="B23" s="11" t="s">
        <v>53</v>
      </c>
      <c r="C23" s="58">
        <v>10243</v>
      </c>
      <c r="D23" s="59">
        <v>6842</v>
      </c>
    </row>
    <row r="24" spans="1:4" ht="12.75" x14ac:dyDescent="0.2">
      <c r="A24" s="6"/>
      <c r="B24" s="14" t="s">
        <v>44</v>
      </c>
      <c r="C24" s="60">
        <f>SUM(C21:C23)</f>
        <v>5694530</v>
      </c>
      <c r="D24" s="61">
        <f>SUM(D21:D23)</f>
        <v>5657182</v>
      </c>
    </row>
    <row r="25" spans="1:4" ht="12.75" x14ac:dyDescent="0.2">
      <c r="A25" s="6"/>
      <c r="B25" s="11"/>
      <c r="C25" s="58"/>
      <c r="D25" s="59"/>
    </row>
    <row r="26" spans="1:4" ht="12.75" x14ac:dyDescent="0.2">
      <c r="A26" s="6"/>
      <c r="B26" s="14" t="s">
        <v>54</v>
      </c>
      <c r="C26" s="60"/>
      <c r="D26" s="61"/>
    </row>
    <row r="27" spans="1:4" ht="12.75" x14ac:dyDescent="0.2">
      <c r="A27" s="6"/>
      <c r="B27" s="11" t="s">
        <v>55</v>
      </c>
      <c r="C27" s="58">
        <v>677</v>
      </c>
      <c r="D27" s="59">
        <v>282</v>
      </c>
    </row>
    <row r="28" spans="1:4" ht="12.75" x14ac:dyDescent="0.2">
      <c r="A28" s="6"/>
      <c r="B28" s="11" t="s">
        <v>56</v>
      </c>
      <c r="C28" s="65">
        <v>-385540</v>
      </c>
      <c r="D28" s="66">
        <v>-459049</v>
      </c>
    </row>
    <row r="29" spans="1:4" ht="12.75" x14ac:dyDescent="0.2">
      <c r="A29" s="6"/>
      <c r="B29" s="14" t="s">
        <v>44</v>
      </c>
      <c r="C29" s="67">
        <f>SUM(C27:C28)</f>
        <v>-384863</v>
      </c>
      <c r="D29" s="68">
        <f>SUM(D27:D28)</f>
        <v>-458767</v>
      </c>
    </row>
    <row r="30" spans="1:4" ht="12.75" x14ac:dyDescent="0.2">
      <c r="A30" s="6"/>
      <c r="B30" s="11"/>
      <c r="C30" s="65"/>
      <c r="D30" s="66"/>
    </row>
    <row r="31" spans="1:4" ht="12.75" x14ac:dyDescent="0.2">
      <c r="A31" s="6"/>
      <c r="B31" s="14" t="s">
        <v>57</v>
      </c>
      <c r="C31" s="67"/>
      <c r="D31" s="68"/>
    </row>
    <row r="32" spans="1:4" ht="12.75" x14ac:dyDescent="0.2">
      <c r="A32" s="6"/>
      <c r="B32" s="11" t="s">
        <v>58</v>
      </c>
      <c r="C32" s="65">
        <v>13450</v>
      </c>
      <c r="D32" s="66">
        <v>14625</v>
      </c>
    </row>
    <row r="33" spans="1:4" ht="12.75" x14ac:dyDescent="0.2">
      <c r="A33" s="6"/>
      <c r="B33" s="11" t="s">
        <v>59</v>
      </c>
      <c r="C33" s="65">
        <v>-4127</v>
      </c>
      <c r="D33" s="66">
        <v>-2834</v>
      </c>
    </row>
    <row r="34" spans="1:4" ht="12.75" x14ac:dyDescent="0.2">
      <c r="A34" s="6"/>
      <c r="B34" s="11" t="s">
        <v>60</v>
      </c>
      <c r="C34" s="65">
        <v>18043</v>
      </c>
      <c r="D34" s="66">
        <v>25162</v>
      </c>
    </row>
    <row r="35" spans="1:4" ht="12.75" x14ac:dyDescent="0.2">
      <c r="A35" s="6"/>
      <c r="B35" s="11" t="s">
        <v>61</v>
      </c>
      <c r="C35" s="65">
        <v>-19247</v>
      </c>
      <c r="D35" s="66">
        <v>-33896</v>
      </c>
    </row>
    <row r="36" spans="1:4" ht="12.75" x14ac:dyDescent="0.2">
      <c r="A36" s="6"/>
      <c r="B36" s="14" t="s">
        <v>44</v>
      </c>
      <c r="C36" s="67">
        <f>SUM(C32:C35)</f>
        <v>8119</v>
      </c>
      <c r="D36" s="68">
        <f>SUM(D32:D35)</f>
        <v>3057</v>
      </c>
    </row>
    <row r="37" spans="1:4" ht="12.75" x14ac:dyDescent="0.2">
      <c r="A37" s="6"/>
      <c r="B37" s="11"/>
      <c r="C37" s="58"/>
      <c r="D37" s="59"/>
    </row>
    <row r="38" spans="1:4" ht="12.75" x14ac:dyDescent="0.2">
      <c r="A38" s="6"/>
      <c r="B38" s="69" t="s">
        <v>62</v>
      </c>
      <c r="C38" s="70">
        <f>C10-C16-C24-C29-C36</f>
        <v>6834255</v>
      </c>
      <c r="D38" s="71">
        <f>D10-D16-D24-D29-D36</f>
        <v>8455125</v>
      </c>
    </row>
    <row r="39" spans="1:4" ht="12.75" x14ac:dyDescent="0.2">
      <c r="A39" s="6"/>
      <c r="B39" s="11"/>
      <c r="C39" s="58"/>
      <c r="D39" s="59"/>
    </row>
    <row r="40" spans="1:4" ht="12.75" x14ac:dyDescent="0.2">
      <c r="A40" s="6"/>
      <c r="B40" s="11" t="s">
        <v>63</v>
      </c>
      <c r="C40" s="58">
        <v>1984902</v>
      </c>
      <c r="D40" s="59">
        <v>2390465</v>
      </c>
    </row>
    <row r="41" spans="1:4" ht="12.75" x14ac:dyDescent="0.2">
      <c r="A41" s="6"/>
      <c r="B41" s="11" t="s">
        <v>64</v>
      </c>
      <c r="C41" s="58">
        <v>222077</v>
      </c>
      <c r="D41" s="59">
        <v>264229</v>
      </c>
    </row>
    <row r="42" spans="1:4" ht="12.75" x14ac:dyDescent="0.2">
      <c r="A42" s="6"/>
      <c r="B42" s="14" t="s">
        <v>65</v>
      </c>
      <c r="C42" s="60">
        <f>C38-C40-C41</f>
        <v>4627276</v>
      </c>
      <c r="D42" s="61">
        <f>D38-D40-D41</f>
        <v>5800431</v>
      </c>
    </row>
    <row r="43" spans="1:4" ht="12.75" x14ac:dyDescent="0.2">
      <c r="A43" s="6"/>
      <c r="B43" s="11"/>
      <c r="C43" s="65"/>
      <c r="D43" s="59"/>
    </row>
    <row r="44" spans="1:4" ht="12.75" x14ac:dyDescent="0.2">
      <c r="A44" s="6"/>
      <c r="B44" s="11" t="s">
        <v>66</v>
      </c>
      <c r="C44" s="72">
        <v>-1187</v>
      </c>
      <c r="D44" s="66" t="s">
        <v>67</v>
      </c>
    </row>
    <row r="45" spans="1:4" ht="12.75" x14ac:dyDescent="0.2">
      <c r="A45" s="6"/>
      <c r="B45" s="11"/>
      <c r="C45" s="72"/>
      <c r="D45" s="66"/>
    </row>
    <row r="46" spans="1:4" ht="13.5" thickBot="1" x14ac:dyDescent="0.25">
      <c r="A46" s="6"/>
      <c r="B46" s="73" t="s">
        <v>68</v>
      </c>
      <c r="C46" s="74">
        <f>C42-C44</f>
        <v>4628463</v>
      </c>
      <c r="D46" s="75">
        <f>D42</f>
        <v>5800431</v>
      </c>
    </row>
    <row r="47" spans="1:4" ht="12.75" x14ac:dyDescent="0.2">
      <c r="A47" s="6"/>
      <c r="B47" s="38"/>
      <c r="C47" s="76"/>
      <c r="D47" s="76"/>
    </row>
    <row r="48" spans="1:4" ht="12.75" hidden="1" x14ac:dyDescent="0.2">
      <c r="A48" s="77"/>
      <c r="B48" s="78" t="s">
        <v>69</v>
      </c>
      <c r="C48" s="79">
        <f>C46/1000000</f>
        <v>4.628463</v>
      </c>
      <c r="D48" s="79">
        <f>D46/1000000</f>
        <v>5.8004309999999997</v>
      </c>
    </row>
    <row r="49" spans="1:4" ht="12.75" hidden="1" x14ac:dyDescent="0.2">
      <c r="A49" s="6"/>
      <c r="B49" s="38"/>
      <c r="C49" s="76"/>
      <c r="D49" s="76"/>
    </row>
    <row r="50" spans="1:4" ht="12.75" hidden="1" x14ac:dyDescent="0.2">
      <c r="A50" s="6"/>
      <c r="B50" s="38"/>
      <c r="C50" s="76"/>
      <c r="D50" s="76"/>
    </row>
    <row r="51" spans="1:4" ht="11.25" x14ac:dyDescent="0.2"/>
    <row r="52" spans="1:4" ht="11.25" x14ac:dyDescent="0.2"/>
    <row r="53" spans="1:4" ht="11.25" x14ac:dyDescent="0.2"/>
    <row r="54" spans="1:4" ht="12.75" x14ac:dyDescent="0.2">
      <c r="A54" s="6"/>
      <c r="B54" s="50"/>
      <c r="C54" s="51"/>
      <c r="D54" s="51"/>
    </row>
    <row r="55" spans="1:4" ht="12" x14ac:dyDescent="0.2">
      <c r="A55" s="40"/>
      <c r="B55" s="52" t="s">
        <v>36</v>
      </c>
      <c r="C55" s="53" t="s">
        <v>37</v>
      </c>
      <c r="D55" s="53"/>
    </row>
    <row r="56" spans="1:4" ht="12" x14ac:dyDescent="0.2">
      <c r="A56" s="40"/>
      <c r="B56" s="41" t="s">
        <v>38</v>
      </c>
      <c r="C56" s="42" t="s">
        <v>39</v>
      </c>
      <c r="D56" s="42"/>
    </row>
    <row r="57" spans="1:4" ht="10.5" customHeight="1" x14ac:dyDescent="0.2"/>
    <row r="58" spans="1:4" ht="11.25" hidden="1" x14ac:dyDescent="0.2"/>
    <row r="59" spans="1:4" ht="11.25" hidden="1" x14ac:dyDescent="0.2"/>
    <row r="60" spans="1:4" ht="11.25" hidden="1" x14ac:dyDescent="0.2"/>
  </sheetData>
  <sheetProtection algorithmName="SHA-512" hashValue="LK1NZAXMnpOa6aMIYYuiiLdO13t2+E6aA/92gWj4W2tpBw/+3SvGQ3Jbro5JNeEhCll9NsFbPukYXdeGH4X53w==" saltValue="XPDJMu4RqzZWF/vrXt4kOw==" spinCount="100000" sheet="1" objects="1" scenarios="1" selectLockedCells="1" selectUnlockedCells="1"/>
  <mergeCells count="8">
    <mergeCell ref="C55:D55"/>
    <mergeCell ref="C56:D56"/>
    <mergeCell ref="A1:D1"/>
    <mergeCell ref="A2:D2"/>
    <mergeCell ref="A3:D3"/>
    <mergeCell ref="A4:D4"/>
    <mergeCell ref="B5:D5"/>
    <mergeCell ref="C54:D54"/>
  </mergeCells>
  <printOptions horizontalCentered="1"/>
  <pageMargins left="0.74803149606299213" right="0.74803149606299213" top="0.98425196850393704" bottom="0.98425196850393704" header="0" footer="0"/>
  <pageSetup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CGALINDO</dc:creator>
  <cp:lastModifiedBy>CGALINDO</cp:lastModifiedBy>
  <cp:lastPrinted>2020-06-09T15:35:57Z</cp:lastPrinted>
  <dcterms:created xsi:type="dcterms:W3CDTF">2020-06-09T15:33:16Z</dcterms:created>
  <dcterms:modified xsi:type="dcterms:W3CDTF">2020-06-09T15:37:39Z</dcterms:modified>
</cp:coreProperties>
</file>