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GVALLADARESDRIVE\DOCUMENTS GV\GRUPO OROQ\IM SV\Balances\Ebitda IME\"/>
    </mc:Choice>
  </mc:AlternateContent>
  <xr:revisionPtr revIDLastSave="0" documentId="13_ncr:1_{40EC7DB5-8C8D-462B-A997-EC03B03FD7F7}" xr6:coauthVersionLast="45" xr6:coauthVersionMax="45" xr10:uidLastSave="{00000000-0000-0000-0000-000000000000}"/>
  <bookViews>
    <workbookView xWindow="60" yWindow="195" windowWidth="10335" windowHeight="10860" tabRatio="658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E85" i="3" l="1"/>
  <c r="E13" i="3"/>
  <c r="E19" i="3" s="1"/>
  <c r="I40" i="2" l="1"/>
  <c r="H85" i="3" l="1"/>
  <c r="I59" i="2" l="1"/>
  <c r="I41" i="2"/>
  <c r="I20" i="2" l="1"/>
  <c r="I14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<sst xmlns="http://schemas.openxmlformats.org/spreadsheetml/2006/main" count="132" uniqueCount="120">
  <si>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</si>
  <si>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</si>
  <si>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</si>
  <si>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</si>
  <si>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</si>
  <si>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</si>
  <si>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</si>
  <si>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</si>
  <si>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</si>
  <si>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</si>
  <si>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</si>
  <si>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</si>
  <si>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</si>
  <si>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</si>
  <si>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</si>
  <si>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</si>
  <si>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</si>
  <si>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</si>
  <si>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</si>
  <si>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</si>
  <si>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</si>
  <si>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</si>
  <si>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</si>
  <si>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</si>
  <si>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</si>
  <si>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</si>
  <si>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</si>
  <si>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</si>
  <si>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</si>
  <si>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</si>
  <si>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</si>
  <si>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</si>
  <si>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</si>
  <si>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</si>
  <si>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</si>
  <si>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</si>
  <si>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</si>
  <si>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</si>
  <si>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</si>
  <si>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</si>
  <si>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</si>
  <si>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</si>
  <si>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</si>
  <si>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</si>
  <si>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</si>
  <si>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</si>
  <si>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</si>
  <si>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</si>
  <si>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</si>
  <si>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</si>
  <si>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</si>
  <si>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</si>
  <si>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</si>
  <si>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</si>
  <si>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</si>
  <si>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</si>
  <si>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</si>
  <si>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</si>
  <si>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</si>
  <si>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</si>
  <si>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</si>
  <si>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</si>
  <si>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</si>
  <si>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</si>
  <si>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</si>
  <si>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</si>
  <si>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</si>
  <si>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</si>
  <si>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</si>
  <si>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</si>
  <si>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</si>
  <si>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</si>
  <si>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</si>
  <si>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</si>
  <si>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</si>
  <si>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</si>
  <si>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</si>
  <si>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</si>
  <si>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</si>
  <si>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</si>
  <si>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</si>
  <si>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</si>
  <si>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</si>
  <si>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</si>
  <si>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</si>
  <si>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</si>
  <si>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</si>
  <si>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</si>
  <si>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</si>
  <si>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</si>
  <si>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</si>
  <si>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</si>
  <si>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</si>
  <si>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</si>
  <si>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</si>
  <si>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</si>
  <si>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</si>
  <si>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</si>
  <si>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</si>
  <si>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</si>
  <si>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</si>
  <si>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</si>
  <si>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</si>
  <si>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</si>
  <si>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</si>
  <si>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</si>
  <si>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</si>
  <si>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</si>
  <si>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</si>
  <si>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</si>
  <si>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</si>
  <si>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</si>
  <si>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</si>
  <si>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</si>
  <si>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</si>
  <si>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</si>
  <si>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31.05.2020</t>
  </si>
  <si>
    <t>31.05.2019</t>
  </si>
  <si>
    <t>ESTADO DE RESULTADOS DEL 1o.DE ENERO AL 31 DE MAYO 2020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</si>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</sst>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0" fontId="11" fillId="0" borderId="0" xfId="0" applyFont="1" applyAlignment="1">
      <alignment horizontal="left"/>
    </xf>
    <xf numFmtId="167" fontId="4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167" fontId="7" fillId="0" borderId="0" xfId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topLeftCell="A11" zoomScale="80" zoomScaleNormal="80" zoomScaleSheetLayoutView="80" workbookViewId="0">
      <selection activeCell="H49" sqref="H49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118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116</v>
      </c>
      <c r="I12" s="10"/>
      <c r="J12" s="11" t="s">
        <v>117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v>1197.5</v>
      </c>
      <c r="I15" s="63"/>
      <c r="J15" s="43">
        <v>1409.7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1197.5</v>
      </c>
      <c r="I17" s="63"/>
      <c r="J17" s="64">
        <f>+J16+J15</f>
        <v>1409.7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447.3</v>
      </c>
      <c r="I19" s="63"/>
      <c r="J19" s="43">
        <v>858.8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750.2</v>
      </c>
      <c r="I21" s="63"/>
      <c r="J21" s="64">
        <f>+J17-J19</f>
        <v>550.90000000000009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750.2</v>
      </c>
      <c r="I32" s="63"/>
      <c r="J32" s="64">
        <f>+J21-J30</f>
        <v>550.90000000000009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118.6</v>
      </c>
      <c r="I36" s="63"/>
      <c r="J36" s="53">
        <v>88.5</v>
      </c>
      <c r="K36" s="8"/>
    </row>
    <row r="37" spans="2:11" x14ac:dyDescent="0.2">
      <c r="D37" s="8" t="s">
        <v>11</v>
      </c>
      <c r="E37" s="8"/>
      <c r="F37" s="8"/>
      <c r="G37" s="8"/>
      <c r="H37" s="53">
        <v>138.4</v>
      </c>
      <c r="I37" s="63"/>
      <c r="J37" s="53">
        <v>0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4.2</v>
      </c>
      <c r="I41" s="63"/>
      <c r="J41" s="43">
        <v>-10.7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497.40000000000003</v>
      </c>
      <c r="I44" s="64"/>
      <c r="J44" s="64">
        <f>J32-J35-J36-J37-J38+J41+J42</f>
        <v>451.7000000000001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87.8</v>
      </c>
      <c r="I48" s="63"/>
      <c r="J48" s="53">
        <v>90.5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409.6</v>
      </c>
      <c r="I52" s="63"/>
      <c r="J52" s="59">
        <f>J44-J48-J49</f>
        <v>361.2000000000001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113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97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topLeftCell="B31" zoomScale="80" zoomScaleNormal="90" zoomScaleSheetLayoutView="80" workbookViewId="0">
      <selection activeCell="G38" sqref="G38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111</v>
      </c>
      <c r="C7" s="89"/>
      <c r="D7" s="89"/>
      <c r="E7" s="89"/>
      <c r="F7" s="89"/>
      <c r="G7" s="89"/>
      <c r="H7" s="89"/>
      <c r="I7" s="89"/>
    </row>
    <row r="8" spans="2:11" x14ac:dyDescent="0.2">
      <c r="B8" s="89" t="s">
        <v>16</v>
      </c>
      <c r="C8" s="89"/>
      <c r="D8" s="89"/>
      <c r="E8" s="89"/>
      <c r="F8" s="89"/>
      <c r="G8" s="89"/>
      <c r="H8" s="89"/>
      <c r="I8" s="89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101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116</v>
      </c>
      <c r="H11" s="25"/>
      <c r="I11" s="11" t="s">
        <v>114</v>
      </c>
    </row>
    <row r="12" spans="2:11" x14ac:dyDescent="0.2">
      <c r="B12" s="13" t="s">
        <v>102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217.3+219.9</f>
        <v>437.20000000000005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201</v>
      </c>
      <c r="H14" s="25"/>
      <c r="I14" s="25">
        <f>53.7+34.8</f>
        <v>88.5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428.4</v>
      </c>
      <c r="H16" s="25"/>
      <c r="I16" s="26">
        <v>84.2</v>
      </c>
      <c r="J16" s="25"/>
    </row>
    <row r="17" spans="1:12" x14ac:dyDescent="0.2">
      <c r="B17"/>
      <c r="C17" s="18" t="s">
        <v>104</v>
      </c>
      <c r="D17" s="31"/>
      <c r="E17" s="25"/>
      <c r="F17" s="25"/>
      <c r="G17" s="36">
        <f>SUM(G13:G16)</f>
        <v>1066.5999999999999</v>
      </c>
      <c r="H17" s="36"/>
      <c r="I17" s="36">
        <f>SUM(I13:I16)</f>
        <v>531.1</v>
      </c>
      <c r="J17" s="36"/>
    </row>
    <row r="18" spans="1:12" ht="15" customHeight="1" x14ac:dyDescent="0.2"/>
    <row r="19" spans="1:12" x14ac:dyDescent="0.2">
      <c r="A19"/>
      <c r="B19" s="13" t="s">
        <v>103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13408</v>
      </c>
      <c r="H20" s="25"/>
      <c r="I20" s="25">
        <f>7726.3+5102+820.3</f>
        <v>13648.599999999999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98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105</v>
      </c>
      <c r="D24" s="31"/>
      <c r="E24" s="25"/>
      <c r="F24" s="25"/>
      <c r="G24" s="36">
        <f>SUM(G20:G23)</f>
        <v>16908</v>
      </c>
      <c r="H24" s="25"/>
      <c r="I24" s="36">
        <f>SUM(I20:I23)</f>
        <v>17148.599999999999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106</v>
      </c>
      <c r="D27" s="30"/>
      <c r="E27" s="25"/>
      <c r="F27" s="25"/>
      <c r="G27" s="38">
        <f>+G24+G17</f>
        <v>17974.599999999999</v>
      </c>
      <c r="H27" s="25"/>
      <c r="I27" s="38">
        <f>+I24+I17</f>
        <v>17679.699999999997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 t="s">
        <v>24</v>
      </c>
      <c r="C35" s="25"/>
      <c r="D35" s="25"/>
      <c r="E35" s="25"/>
      <c r="F35" s="25"/>
      <c r="G35" s="25">
        <v>300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1176.2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1476.2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517.29999999999995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223.4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740.69999999999993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107</v>
      </c>
      <c r="D44"/>
      <c r="E44"/>
      <c r="F44"/>
      <c r="G44" s="36">
        <f>G38+G42</f>
        <v>2216.9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103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99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7162.8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108</v>
      </c>
      <c r="D51" s="25"/>
      <c r="E51" s="25"/>
      <c r="F51" s="25"/>
      <c r="G51" s="36">
        <f>SUM(G48:G49)</f>
        <v>8091.7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100</v>
      </c>
      <c r="G53" s="64">
        <f>+G44+G51</f>
        <v>10308.6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409.6</v>
      </c>
      <c r="H60" s="25"/>
      <c r="I60" s="43">
        <v>921</v>
      </c>
      <c r="J60" s="25"/>
    </row>
    <row r="61" spans="2:12" x14ac:dyDescent="0.2">
      <c r="B61" s="25"/>
      <c r="C61" s="6" t="s">
        <v>109</v>
      </c>
      <c r="D61" s="31"/>
      <c r="E61" s="25"/>
      <c r="F61" s="25"/>
      <c r="G61" s="37">
        <f>SUM(G57:G60)</f>
        <v>7665.9970000000003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110</v>
      </c>
      <c r="D63" s="30"/>
      <c r="E63" s="25"/>
      <c r="F63" s="25"/>
      <c r="G63" s="22">
        <f>+G53+G61</f>
        <v>17974.597000000002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-2.9999999969732016E-3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90" t="s">
        <v>97</v>
      </c>
      <c r="G70" s="91"/>
      <c r="H70" s="25"/>
      <c r="I70" s="32"/>
    </row>
    <row r="71" spans="2:9" x14ac:dyDescent="0.2">
      <c r="B71" s="86"/>
      <c r="C71" s="86"/>
      <c r="D71" s="25"/>
      <c r="E71"/>
      <c r="F71" s="87"/>
      <c r="G71" s="87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88"/>
      <c r="C74" s="88"/>
      <c r="D74" s="88"/>
      <c r="E74" s="88"/>
      <c r="F74" s="88"/>
      <c r="G74" s="88"/>
      <c r="H74" s="88"/>
      <c r="I74" s="25"/>
    </row>
    <row r="75" spans="2:9" x14ac:dyDescent="0.2">
      <c r="B75" s="88"/>
      <c r="C75" s="88"/>
      <c r="D75" s="88"/>
      <c r="E75" s="88"/>
      <c r="F75" s="88"/>
      <c r="G75" s="88"/>
      <c r="H75" s="88"/>
    </row>
    <row r="76" spans="2:9" x14ac:dyDescent="0.2">
      <c r="B76" s="85"/>
      <c r="C76" s="85"/>
      <c r="D76" s="85"/>
      <c r="E76" s="85"/>
      <c r="F76" s="85"/>
      <c r="G76" s="85"/>
      <c r="H76" s="85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9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view="pageBreakPreview" topLeftCell="A110" zoomScale="60" zoomScaleNormal="80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115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217.10000000000005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437.20000000000005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165.3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93</v>
      </c>
      <c r="E26" s="25">
        <v>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95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35.700000000000003</v>
      </c>
      <c r="F46" s="25"/>
      <c r="G46" s="25"/>
      <c r="H46" s="25">
        <v>88.5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201</v>
      </c>
      <c r="F50" s="49"/>
      <c r="G50" s="49"/>
      <c r="H50" s="48">
        <f>SUM(H24:H49)</f>
        <v>88.5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96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428.4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428.4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8521.7000000000007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112</v>
      </c>
      <c r="D118" s="23"/>
      <c r="E118" s="23">
        <v>0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-3174.8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13408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1176.2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1176.2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3.2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514.1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517.30000000000007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7162.8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7162.8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9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2020-05-08T14:28:30Z</cp:lastPrinted>
  <dcterms:created xsi:type="dcterms:W3CDTF">2009-05-06T00:19:57Z</dcterms:created>
  <dcterms:modified xsi:type="dcterms:W3CDTF">2020-06-03T17:03:29Z</dcterms:modified>
</cp:coreProperties>
</file>