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EF abril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2" l="1"/>
  <c r="C90" i="2"/>
  <c r="C96" i="2"/>
  <c r="C95" i="2"/>
  <c r="C94" i="2"/>
  <c r="C84" i="2"/>
  <c r="C83" i="2"/>
  <c r="C81" i="2"/>
  <c r="C77" i="2"/>
  <c r="C76" i="2"/>
  <c r="C41" i="2"/>
  <c r="C37" i="2"/>
  <c r="C36" i="2"/>
  <c r="C35" i="2"/>
  <c r="C26" i="2"/>
  <c r="C25" i="2"/>
  <c r="C20" i="2"/>
  <c r="C19" i="2"/>
  <c r="C17" i="2"/>
  <c r="C16" i="2"/>
  <c r="C15" i="2"/>
  <c r="C13" i="2"/>
  <c r="C34" i="2" l="1"/>
  <c r="C27" i="2"/>
  <c r="C14" i="2"/>
  <c r="C51" i="2" l="1"/>
  <c r="C48" i="2" l="1"/>
  <c r="C46" i="2"/>
  <c r="C45" i="2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<sst xmlns="http://schemas.openxmlformats.org/spreadsheetml/2006/main" count="73" uniqueCount="71">
  <si>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</si>
  <si>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</si>
  <si>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</si>
  <si>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</si>
  <si>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</si>
  <si>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</si>
  <si>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</si>
  <si>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</si>
  <si>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</si>
  <si>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</si>
  <si>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</si>
  <si>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</si>
  <si>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</si>
  <si>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</si>
  <si>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</si>
  <si>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</si>
  <si>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</si>
  <si>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</si>
  <si>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</si>
  <si>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</si>
  <si>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</si>
  <si>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</si>
  <si>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</si>
  <si>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</si>
  <si>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</si>
  <si>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</si>
  <si>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</si>
  <si>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</si>
  <si>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</si>
  <si>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</si>
  <si>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</si>
  <si>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</si>
  <si>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</si>
  <si>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</si>
  <si>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</si>
  <si>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</si>
  <si>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</si>
  <si>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</si>
  <si>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</si>
  <si>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</si>
  <si>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</si>
  <si>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</si>
  <si>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</si>
  <si>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</si>
  <si>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</si>
  <si>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</si>
  <si>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</si>
  <si>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</si>
  <si>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</si>
  <si>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</si>
  <si>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</si>
  <si>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</si>
  <si>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</si>
  <si>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</si>
  <si>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</si>
  <si>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</si>
  <si>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</si>
  <si>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</si>
  <si>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</si>
  <si>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</si>
  <si>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</si>
  <si>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</si>
  <si>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</si>
  <si>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</si>
  <si>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</si>
  <si>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</si>
  <si>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</si>
  <si>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</si>
  <si>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</si>
  <si>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Al 30 de Abril 2020</t>
  </si>
  <si>
    <t>Del 01 de enero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</si>
</sst>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C20" sqref="C2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69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(150+62375.22)/1000</f>
        <v>62.525220000000004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5608.64/1000</f>
        <v>5.6086400000000003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741844.44/1000</f>
        <v>741.84443999999996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58400.46/1000</f>
        <v>58.400460000000002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56.5/1000</f>
        <v>5.6500000000000002E-2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0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11410.2/1000</f>
        <v>11.410200000000001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8473.8/1000</f>
        <v>8.4737999999999989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888.31925999999999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6378.65/1000</f>
        <v>6.3786499999999995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111799.41/1000</f>
        <v>111.79941000000001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34000/1000</f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152.17806000000002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1040.4973199999999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f>0/1000</f>
        <v>0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67633.05/1000</f>
        <v>67.633049999999997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f>7495.68/1000</f>
        <v>7.4956800000000001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48462.69/1000</f>
        <v>48.462690000000002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123.59142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f>13169.34/1000</f>
        <v>13.16934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13.16934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-211500.88/1000</f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129.8330399999999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903.73655999999994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1040.4973199999999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70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441095.54/1000</f>
        <v>441.09553999999997</v>
      </c>
    </row>
    <row r="77" spans="1:3">
      <c r="A77" s="27" t="s">
        <v>44</v>
      </c>
      <c r="B77" s="27"/>
      <c r="C77" s="22">
        <f>121054.98/1000</f>
        <v>121.05498</v>
      </c>
    </row>
    <row r="78" spans="1:3">
      <c r="A78" s="27"/>
      <c r="B78" s="27"/>
      <c r="C78" s="29">
        <f>SUM(C76:C77)</f>
        <v>562.15051999999991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199709.88/1000</f>
        <v>199.70988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184284.21/1000</f>
        <v>184.28421</v>
      </c>
    </row>
    <row r="84" spans="1:3">
      <c r="A84" s="27" t="s">
        <v>50</v>
      </c>
      <c r="B84" s="27"/>
      <c r="C84" s="8">
        <f>11913.07/1000</f>
        <v>11.913069999999999</v>
      </c>
    </row>
    <row r="85" spans="1:3">
      <c r="A85" s="27"/>
      <c r="B85" s="27"/>
      <c r="C85" s="38">
        <f>SUM(C81:C84)</f>
        <v>395.90716000000003</v>
      </c>
    </row>
    <row r="86" spans="1:3">
      <c r="A86" s="30" t="s">
        <v>51</v>
      </c>
      <c r="B86" s="27"/>
      <c r="C86" s="29">
        <f>+C78-C85</f>
        <v>166.24335999999988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65</v>
      </c>
      <c r="B89" s="27"/>
      <c r="C89" s="8">
        <f>145.9/1000</f>
        <v>0.1459</v>
      </c>
    </row>
    <row r="90" spans="1:3">
      <c r="A90" s="27" t="s">
        <v>54</v>
      </c>
      <c r="B90" s="27"/>
      <c r="C90" s="22">
        <f>13766.47/1000</f>
        <v>13.76647</v>
      </c>
    </row>
    <row r="91" spans="1:3">
      <c r="A91" s="27" t="s">
        <v>55</v>
      </c>
      <c r="B91" s="27"/>
      <c r="C91" s="32">
        <f>+C86+C89+C90</f>
        <v>180.15572999999989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97.08/1000</f>
        <v>9.708E-2</v>
      </c>
    </row>
    <row r="95" spans="1:3">
      <c r="A95" s="27" t="s">
        <v>58</v>
      </c>
      <c r="B95" s="27"/>
      <c r="C95" s="8">
        <f>41.55/1000</f>
        <v>4.1549999999999997E-2</v>
      </c>
    </row>
    <row r="96" spans="1:3">
      <c r="A96" s="27" t="s">
        <v>68</v>
      </c>
      <c r="B96" s="27"/>
      <c r="C96" s="22">
        <f>50184.06/1000</f>
        <v>50.184059999999995</v>
      </c>
    </row>
    <row r="97" spans="1:3">
      <c r="A97" s="27"/>
      <c r="B97" s="27"/>
      <c r="C97" s="32">
        <f>SUM(C94:C96)</f>
        <v>50.322689999999994</v>
      </c>
    </row>
    <row r="98" spans="1:3">
      <c r="A98" s="30" t="s">
        <v>59</v>
      </c>
      <c r="B98" s="27"/>
      <c r="C98" s="39">
        <f>+C91-C97</f>
        <v>129.8330399999999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2020-05-11T22:15:44Z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efloresc@bancatlan.sv</vt:lpwstr>
  </property>
  <property fmtid="{D5CDD505-2E9C-101B-9397-08002B2CF9AE}" pid="5" name="MSIP_Label_d7727152-7100-4514-a083-0e2ba05ba660_SetDate">
    <vt:lpwstr>2020-04-24T20:14:18.6272954Z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e0554225-49cd-4c8f-979b-20e2ce63a932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