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xr:revisionPtr revIDLastSave="0" documentId="8_{BBEEBC24-052A-44ED-8C42-8490D9CD7E6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 General INTERNO " sheetId="1" r:id="rId1"/>
    <sheet name="Estado de Resultados INTERN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12" i="2"/>
  <c r="O7" i="2"/>
  <c r="O29" i="2" s="1"/>
  <c r="O60" i="2" l="1"/>
  <c r="O62" i="2" s="1"/>
  <c r="M110" i="1" l="1"/>
  <c r="M47" i="1" l="1"/>
  <c r="M25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<sst xmlns="http://schemas.openxmlformats.org/spreadsheetml/2006/main" count="184" uniqueCount="160">
  <si>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</si>
  <si>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</si>
  <si>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</si>
  <si>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</si>
  <si>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</si>
  <si>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</si>
  <si>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</si>
  <si>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</si>
  <si>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</si>
  <si>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</si>
  <si>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</si>
  <si>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</si>
  <si>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</si>
  <si>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</si>
  <si>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</si>
  <si>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</si>
  <si>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</si>
  <si>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</si>
  <si>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</si>
  <si>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</si>
  <si>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</si>
  <si>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</si>
  <si>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</si>
  <si>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</si>
  <si>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</si>
  <si>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</si>
  <si>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</si>
  <si>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</si>
  <si>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</si>
  <si>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</si>
  <si>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</si>
  <si>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</si>
  <si>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</si>
  <si>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</si>
  <si>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</si>
  <si>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</si>
  <si>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</si>
  <si>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</si>
  <si>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</si>
  <si>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</si>
  <si>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</si>
  <si>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</si>
  <si>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</si>
  <si>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</si>
  <si>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</si>
  <si>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</si>
  <si>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</si>
  <si>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</si>
  <si>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</si>
  <si>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</si>
  <si>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</si>
  <si>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</si>
  <si>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</si>
  <si>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</si>
  <si>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</si>
  <si>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</si>
  <si>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</si>
  <si>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</si>
  <si>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</si>
  <si>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</si>
  <si>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</si>
  <si>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</si>
  <si>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</si>
  <si>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</si>
  <si>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</si>
  <si>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</si>
  <si>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</si>
  <si>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</si>
  <si>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</si>
  <si>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</si>
  <si>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</si>
  <si>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</si>
  <si>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</si>
  <si>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</si>
  <si>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</si>
  <si>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</si>
  <si>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</si>
  <si>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</si>
  <si>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</si>
  <si>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</si>
  <si>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</si>
  <si>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</si>
  <si>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</si>
  <si>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</si>
  <si>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</si>
  <si>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</si>
  <si>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</si>
  <si>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</si>
  <si>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</si>
  <si>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</si>
  <si>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</si>
  <si>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</si>
  <si>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</si>
  <si>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</si>
  <si>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</si>
  <si>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</si>
  <si>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</si>
  <si>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</si>
  <si>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</si>
  <si>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</si>
  <si>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</si>
  <si>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</si>
  <si>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</si>
  <si>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</si>
  <si>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</si>
  <si>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</si>
  <si>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</si>
  <si>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</si>
  <si>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</si>
  <si>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</si>
  <si>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</si>
  <si>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Edwin René López                                                    Efraín  Alexander Meléndez </t>
  </si>
  <si>
    <t xml:space="preserve">      Gerente de Finanzas                                                        Contador General</t>
  </si>
  <si>
    <t>BALANCE GENERAL AL 30  DE ABRIL 2020</t>
  </si>
  <si>
    <t>ESTADO DE RESULTADOS  DEL 01 DE ENERO  AL 30 DE ABRIL DE 2020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</si>
  <si>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</si>
  <si>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</si>
  <si>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</si>
  <si>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</si>
  <si>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</si>
  <si>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</si>
  <si>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</si>
  <si>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</si>
  <si>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</si>
  <si>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</si>
  <si>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</si>
  <si>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</si>
  <si>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</si>
  <si>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</si>
  <si>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</si>
  <si>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</si>
  <si>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</si>
  <si>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</si>
  <si>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</si>
  <si>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</si>
  <si>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</si>
  <si>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</si>
  <si>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</si>
  <si>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</si>
  <si>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</si>
  <si>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</si>
  <si>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</si>
  <si>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</si>
  <si>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</si>
  <si>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</si>
  <si>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</si>
  <si>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</si>
  <si>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</si>
  <si>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</si>
  <si>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</si>
  <si>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</si>
  <si>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</si>
  <si>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</si>
  <si>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</si>
  <si>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</si>
  <si>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</si>
  <si>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</si>
  <si>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</si>
  <si>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Edwin René López                                                     Efraín  Alexander Meléndez </t>
  </si>
  <si>
    <t xml:space="preserve">  Gerente de Finanzas 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</si>
</sst>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workbookViewId="0">
      <selection activeCell="Q16" sqref="Q16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5" t="s">
        <v>113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"/>
      <c r="M6" s="13"/>
      <c r="N6" s="13"/>
      <c r="O6" s="15">
        <f>SUM(M7:M20)</f>
        <v>113981.9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31268.6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3800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3800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78913.3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3516.3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76325.5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2995.4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-3923.9</v>
      </c>
      <c r="M19" s="16"/>
      <c r="N19" s="16"/>
      <c r="O19" s="1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"/>
      <c r="M20" s="13"/>
      <c r="N20" s="13"/>
      <c r="O20" s="15">
        <f>SUM(M21:M34)</f>
        <v>2499.1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569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19.899999999999999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1766.7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232.3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46.8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129.19999999999999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30.5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25.8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-88.8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"/>
      <c r="M34" s="13"/>
      <c r="N34" s="13"/>
      <c r="O34" s="15">
        <f>SUM(M35:M51)</f>
        <v>337.20000000000016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275.80000000000018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1305.9000000000001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283.7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361.6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2.4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-1724.9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61.4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61.4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"/>
      <c r="M51" s="13"/>
      <c r="N51" s="13"/>
      <c r="O51" s="17">
        <f>SUM(O6+O20+O34)</f>
        <v>116818.2</v>
      </c>
    </row>
    <row r="52" spans="1:16" ht="15" hidden="1" customHeight="1" x14ac:dyDescent="0.25">
      <c r="A52" s="23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"/>
      <c r="M59" s="13"/>
      <c r="N59" s="13"/>
      <c r="O59" s="15">
        <f>SUM(M60:M62)</f>
        <v>25406.400000000001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12947.7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12458.7</v>
      </c>
      <c r="N61" s="13"/>
      <c r="O61" s="1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16"/>
      <c r="N62" s="16"/>
      <c r="O62" s="1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"/>
      <c r="M63" s="13"/>
      <c r="N63" s="13"/>
      <c r="O63" s="15">
        <f>SUM(M64:M79)</f>
        <v>95980.099999999991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78832.799999999988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4310.3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12084.9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47425.5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14148.2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863.9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11074.7</v>
      </c>
      <c r="N70" s="13"/>
      <c r="O70" s="1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0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11074.7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1060.3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5012.3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"/>
      <c r="M79" s="13"/>
      <c r="N79" s="13"/>
      <c r="O79" s="15">
        <f>SUM(M80:M97)</f>
        <v>4270.3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3509.6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23.8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315.89999999999998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1081.5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159.1</v>
      </c>
      <c r="M86" s="16"/>
      <c r="N86" s="16"/>
      <c r="O86" s="16"/>
    </row>
    <row r="87" spans="1:15" ht="15" customHeight="1" x14ac:dyDescent="0.25">
      <c r="A87" s="4"/>
      <c r="B87" s="4"/>
      <c r="C87" s="21" t="s">
        <v>110</v>
      </c>
      <c r="D87" s="21"/>
      <c r="E87" s="21"/>
      <c r="F87" s="21"/>
      <c r="G87" s="21"/>
      <c r="H87" s="21"/>
      <c r="I87" s="21"/>
      <c r="J87" s="21"/>
      <c r="K87" s="21"/>
      <c r="L87" s="13">
        <v>139.4</v>
      </c>
      <c r="M87" s="16"/>
      <c r="N87" s="16"/>
      <c r="O87" s="16"/>
    </row>
    <row r="88" spans="1:15" ht="15" customHeight="1" x14ac:dyDescent="0.25">
      <c r="A88" s="4"/>
      <c r="B88" s="4"/>
      <c r="C88" s="21" t="s">
        <v>26</v>
      </c>
      <c r="D88" s="21"/>
      <c r="E88" s="21"/>
      <c r="F88" s="21"/>
      <c r="G88" s="21"/>
      <c r="H88" s="21"/>
      <c r="I88" s="21"/>
      <c r="J88" s="21"/>
      <c r="K88" s="21"/>
      <c r="L88" s="13">
        <v>1789.9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107.79999999999998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63.3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6.6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22.9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2" t="s">
        <v>79</v>
      </c>
      <c r="C94" s="22"/>
      <c r="D94" s="22"/>
      <c r="E94" s="22"/>
      <c r="F94" s="22"/>
      <c r="G94" s="22"/>
      <c r="H94" s="22"/>
      <c r="I94" s="22"/>
      <c r="J94" s="22"/>
      <c r="K94" s="13">
        <v>2</v>
      </c>
      <c r="L94" s="13">
        <v>15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265.5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387.4</v>
      </c>
      <c r="N96" s="13"/>
      <c r="O96" s="16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"/>
      <c r="M100" s="13"/>
      <c r="N100" s="13"/>
      <c r="O100" s="17">
        <f>SUM(O63+O79+O97)</f>
        <v>100250.4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1"/>
      <c r="M101" s="13"/>
      <c r="N101" s="13"/>
      <c r="O101" s="13">
        <f>SUM(M102:M116)</f>
        <v>16567.8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13000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1718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1718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29.2</v>
      </c>
      <c r="N108" s="13"/>
      <c r="O108" s="16"/>
    </row>
    <row r="109" spans="1:16" ht="15" customHeight="1" x14ac:dyDescent="0.25">
      <c r="A109" s="4"/>
      <c r="B109" s="21" t="s">
        <v>94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3">
        <v>684.8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1135.8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1034.2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101.6</v>
      </c>
      <c r="M115" s="16"/>
      <c r="N115" s="16"/>
      <c r="O115" s="1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"/>
      <c r="M116" s="13"/>
      <c r="N116" s="13"/>
      <c r="O116" s="18">
        <f>SUM(O101)</f>
        <v>16567.8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"/>
      <c r="M121" s="13"/>
      <c r="N121" s="13"/>
      <c r="O121" s="17">
        <f>SUM(O63+O79+O97+O101+O117)</f>
        <v>116818.2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"/>
      <c r="M122" s="13"/>
      <c r="N122" s="13"/>
      <c r="O122" s="15">
        <f>SUM(M123:M125)</f>
        <v>25406.400000000001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12947.7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12458.7</v>
      </c>
      <c r="N124" s="13"/>
      <c r="O124" s="16"/>
    </row>
    <row r="125" spans="1:16" x14ac:dyDescent="0.25">
      <c r="A125" s="2"/>
      <c r="B125" s="2"/>
      <c r="C125" s="2"/>
    </row>
    <row r="128" spans="1:16" s="10" customFormat="1" x14ac:dyDescent="0.25">
      <c r="A128" s="9" t="s">
        <v>111</v>
      </c>
      <c r="K128" s="11"/>
      <c r="L128" s="11"/>
      <c r="M128" s="11"/>
      <c r="N128" s="11"/>
      <c r="O128" s="11"/>
    </row>
    <row r="129" spans="1:15" x14ac:dyDescent="0.25">
      <c r="A129" s="9" t="s">
        <v>112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</row>
  </sheetData>
  <sheetProtection algorithmName="SHA-512" hashValue="dijpUK9EhIDKt6TGFwkBYviCNF+NYTx8mz5HbmCVNLCUhiRrL59+ZYw2/xTDFD8vJrq0Oony5rQ4dfZu0xz+Vw==" saltValue="mxGPSxGq67gdZ+Y3XRLt1w==" spinCount="100000" sheet="1" formatCells="0" formatColumns="0" formatRows="0" insertColumns="0" insertRows="0" insertHyperlinks="0" deleteColumns="0" deleteRows="0" sort="0" autoFilter="0" pivotTables="0"/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209D-C151-4BAC-B15B-E4DAED505439}">
  <dimension ref="A1:S77"/>
  <sheetViews>
    <sheetView showGridLines="0" tabSelected="1" zoomScaleNormal="100" workbookViewId="0">
      <selection activeCell="Q10" sqref="Q10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8" bestFit="1" customWidth="1"/>
    <col min="14" max="14" width="13.5703125" style="28" bestFit="1" customWidth="1"/>
    <col min="15" max="15" width="10.7109375" style="28" customWidth="1"/>
  </cols>
  <sheetData>
    <row r="1" spans="1:19" x14ac:dyDescent="0.25">
      <c r="A1" s="27"/>
      <c r="B1" s="27"/>
    </row>
    <row r="2" spans="1:19" ht="1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9"/>
      <c r="N2" s="29"/>
      <c r="O2" s="29"/>
      <c r="P2" s="27"/>
      <c r="Q2" s="27"/>
      <c r="R2" s="27"/>
      <c r="S2" s="27"/>
    </row>
    <row r="3" spans="1:19" ht="15" customHeight="1" x14ac:dyDescent="0.25">
      <c r="A3" s="30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P3" s="27"/>
      <c r="Q3" s="27"/>
      <c r="R3" s="27"/>
      <c r="S3" s="27"/>
    </row>
    <row r="4" spans="1:19" ht="15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</row>
    <row r="5" spans="1:19" x14ac:dyDescent="0.25">
      <c r="A5" s="27"/>
    </row>
    <row r="6" spans="1:19" ht="15" customHeight="1" x14ac:dyDescent="0.25">
      <c r="A6" s="25" t="s">
        <v>115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9" ht="15" customHeight="1" x14ac:dyDescent="0.25">
      <c r="A7" s="25" t="s">
        <v>116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7"/>
      <c r="M7" s="29"/>
      <c r="N7" s="29"/>
      <c r="O7" s="32">
        <f>SUM(N8:N11)</f>
        <v>5930.2999999999993</v>
      </c>
    </row>
    <row r="8" spans="1:19" ht="15" customHeight="1" x14ac:dyDescent="0.25">
      <c r="A8" s="27"/>
      <c r="B8" s="33" t="s">
        <v>117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29">
        <v>5630</v>
      </c>
      <c r="O8" s="34"/>
    </row>
    <row r="9" spans="1:19" ht="15" customHeight="1" x14ac:dyDescent="0.25">
      <c r="A9" s="2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>
        <v>55.7</v>
      </c>
      <c r="O9" s="34"/>
    </row>
    <row r="10" spans="1:19" ht="15" customHeight="1" x14ac:dyDescent="0.25">
      <c r="A10" s="27"/>
      <c r="B10" s="33" t="s">
        <v>119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>
        <v>3.2</v>
      </c>
      <c r="O10" s="34"/>
    </row>
    <row r="11" spans="1:19" ht="15" customHeight="1" x14ac:dyDescent="0.25">
      <c r="A11" s="27"/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35">
        <v>241.4</v>
      </c>
      <c r="O11" s="34"/>
    </row>
    <row r="12" spans="1:19" ht="15" customHeight="1" x14ac:dyDescent="0.25">
      <c r="A12" s="25" t="s">
        <v>121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7"/>
      <c r="M12" s="29"/>
      <c r="N12" s="29"/>
      <c r="O12" s="32">
        <f>SUM(N13:N16)</f>
        <v>146.80000000000001</v>
      </c>
      <c r="P12" s="27"/>
    </row>
    <row r="13" spans="1:19" ht="15" hidden="1" customHeight="1" x14ac:dyDescent="0.25">
      <c r="A13" s="27"/>
      <c r="B13" s="33" t="s">
        <v>122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>
        <v>0</v>
      </c>
      <c r="O13" s="34"/>
    </row>
    <row r="14" spans="1:19" ht="15" hidden="1" customHeight="1" x14ac:dyDescent="0.25">
      <c r="A14" s="27"/>
      <c r="B14" s="33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>
        <v>0</v>
      </c>
      <c r="O14" s="34"/>
    </row>
    <row r="15" spans="1:19" ht="15" hidden="1" customHeight="1" x14ac:dyDescent="0.25">
      <c r="A15" s="27"/>
      <c r="B15" s="33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>
        <v>0</v>
      </c>
      <c r="O15" s="34"/>
    </row>
    <row r="16" spans="1:19" ht="15" customHeight="1" x14ac:dyDescent="0.25">
      <c r="A16" s="27"/>
      <c r="B16" s="33" t="s">
        <v>124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5">
        <v>146.80000000000001</v>
      </c>
      <c r="O16" s="34"/>
    </row>
    <row r="17" spans="1:16" ht="15" customHeight="1" x14ac:dyDescent="0.25">
      <c r="A17" s="25" t="s">
        <v>125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7"/>
      <c r="M17" s="29"/>
      <c r="N17" s="29"/>
      <c r="O17" s="32">
        <f>SUM(N18:N29)</f>
        <v>109.2</v>
      </c>
      <c r="P17" s="27"/>
    </row>
    <row r="18" spans="1:16" ht="15" customHeight="1" x14ac:dyDescent="0.25">
      <c r="A18" s="27"/>
      <c r="B18" s="33" t="s">
        <v>126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28">
        <v>101.4</v>
      </c>
      <c r="O18" s="34"/>
    </row>
    <row r="19" spans="1:16" ht="15" hidden="1" customHeight="1" x14ac:dyDescent="0.25">
      <c r="A19" s="27"/>
      <c r="B19" s="33" t="s">
        <v>127</v>
      </c>
      <c r="C19" s="33"/>
      <c r="D19" s="33"/>
      <c r="E19" s="33"/>
      <c r="F19" s="33"/>
      <c r="G19" s="33"/>
      <c r="H19" s="33"/>
      <c r="I19" s="33"/>
      <c r="J19" s="33"/>
      <c r="K19" s="33"/>
      <c r="L19" s="27"/>
      <c r="M19" s="29"/>
      <c r="N19" s="28">
        <v>0</v>
      </c>
      <c r="O19" s="34"/>
    </row>
    <row r="20" spans="1:16" ht="15" hidden="1" customHeight="1" x14ac:dyDescent="0.25">
      <c r="A20" s="27"/>
      <c r="B20" s="33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28">
        <v>0</v>
      </c>
      <c r="O20" s="34"/>
    </row>
    <row r="21" spans="1:16" ht="15" hidden="1" customHeight="1" x14ac:dyDescent="0.25">
      <c r="A21" s="27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27"/>
      <c r="M21" s="29">
        <v>0</v>
      </c>
      <c r="O21" s="34"/>
    </row>
    <row r="22" spans="1:16" ht="15" hidden="1" customHeight="1" x14ac:dyDescent="0.25">
      <c r="A22" s="27"/>
      <c r="B22" s="36" t="s">
        <v>129</v>
      </c>
      <c r="C22" s="36"/>
      <c r="D22" s="36"/>
      <c r="E22" s="36"/>
      <c r="F22" s="36"/>
      <c r="G22" s="36"/>
      <c r="H22" s="36"/>
      <c r="I22" s="36"/>
      <c r="J22" s="36"/>
      <c r="K22" s="36"/>
      <c r="L22" s="27"/>
      <c r="M22" s="29"/>
      <c r="O22" s="34"/>
    </row>
    <row r="23" spans="1:16" ht="15" hidden="1" customHeight="1" x14ac:dyDescent="0.25">
      <c r="A23" s="27"/>
      <c r="B23" s="33" t="s">
        <v>130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4"/>
    </row>
    <row r="24" spans="1:16" ht="15" hidden="1" customHeight="1" x14ac:dyDescent="0.25">
      <c r="A24" s="2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27"/>
      <c r="M24" s="29">
        <v>0</v>
      </c>
      <c r="O24" s="34"/>
    </row>
    <row r="25" spans="1:16" ht="15" hidden="1" customHeight="1" x14ac:dyDescent="0.25">
      <c r="A25" s="27"/>
      <c r="B25" s="33" t="s">
        <v>129</v>
      </c>
      <c r="C25" s="33"/>
      <c r="D25" s="33"/>
      <c r="E25" s="33"/>
      <c r="F25" s="33"/>
      <c r="G25" s="33"/>
      <c r="H25" s="33"/>
      <c r="I25" s="33"/>
      <c r="J25" s="33"/>
      <c r="K25" s="33"/>
      <c r="L25" s="27"/>
      <c r="M25" s="29">
        <v>0</v>
      </c>
      <c r="O25" s="34"/>
    </row>
    <row r="26" spans="1:16" ht="15" hidden="1" customHeight="1" x14ac:dyDescent="0.25">
      <c r="A26" s="27"/>
      <c r="B26" s="33" t="s">
        <v>131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29">
        <v>0</v>
      </c>
      <c r="O26" s="34"/>
    </row>
    <row r="27" spans="1:16" ht="15" hidden="1" customHeight="1" x14ac:dyDescent="0.25">
      <c r="A27" s="27"/>
      <c r="B27" s="33" t="s">
        <v>132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9"/>
      <c r="N27" s="29">
        <v>0</v>
      </c>
      <c r="O27" s="34"/>
    </row>
    <row r="28" spans="1:16" ht="15" customHeight="1" x14ac:dyDescent="0.25">
      <c r="A28" s="27"/>
      <c r="B28" s="33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9"/>
      <c r="N28" s="35">
        <v>7.8</v>
      </c>
      <c r="O28" s="34"/>
    </row>
    <row r="29" spans="1:16" ht="20.25" customHeight="1" thickBot="1" x14ac:dyDescent="0.3">
      <c r="A29" s="25" t="s">
        <v>133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7"/>
      <c r="M29" s="29"/>
      <c r="N29" s="29"/>
      <c r="O29" s="37">
        <f>SUM(O7+O12+O17)</f>
        <v>6186.2999999999993</v>
      </c>
    </row>
    <row r="30" spans="1:16" ht="15.75" thickTop="1" x14ac:dyDescent="0.25">
      <c r="O30" s="34"/>
    </row>
    <row r="31" spans="1:16" ht="15" customHeight="1" x14ac:dyDescent="0.25">
      <c r="A31" s="25" t="s">
        <v>134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O31" s="34"/>
    </row>
    <row r="32" spans="1:16" ht="15" customHeight="1" x14ac:dyDescent="0.25">
      <c r="A32" s="25" t="s">
        <v>135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7"/>
      <c r="M32" s="29"/>
      <c r="N32" s="29"/>
      <c r="O32" s="32">
        <f>SUM(N33:N36)</f>
        <v>2554.4999999999995</v>
      </c>
      <c r="P32" s="27"/>
    </row>
    <row r="33" spans="1:16" ht="15" customHeight="1" x14ac:dyDescent="0.25">
      <c r="A33" s="27"/>
      <c r="B33" s="33" t="s">
        <v>136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  <c r="N33" s="29">
        <v>1482.8</v>
      </c>
      <c r="O33" s="34"/>
    </row>
    <row r="34" spans="1:16" ht="15" customHeight="1" x14ac:dyDescent="0.25">
      <c r="A34" s="27"/>
      <c r="B34" s="33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  <c r="N34" s="29">
        <v>1067.0999999999999</v>
      </c>
      <c r="O34" s="34"/>
    </row>
    <row r="35" spans="1:16" ht="15" customHeight="1" x14ac:dyDescent="0.25">
      <c r="A35" s="27"/>
      <c r="B35" s="33" t="s">
        <v>138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9"/>
      <c r="N35" s="35">
        <v>4.5999999999999996</v>
      </c>
      <c r="O35" s="34"/>
    </row>
    <row r="36" spans="1:16" ht="15" customHeight="1" x14ac:dyDescent="0.25">
      <c r="A36" s="25" t="s">
        <v>139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7"/>
      <c r="M36" s="29"/>
      <c r="N36" s="29"/>
      <c r="O36" s="32">
        <f>SUM(N37:N43)</f>
        <v>19.3</v>
      </c>
      <c r="P36" s="27"/>
    </row>
    <row r="37" spans="1:16" ht="15" hidden="1" customHeight="1" x14ac:dyDescent="0.25">
      <c r="A37" s="27"/>
      <c r="B37" s="33" t="s">
        <v>122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  <c r="N37" s="29">
        <v>0</v>
      </c>
      <c r="O37" s="34"/>
    </row>
    <row r="38" spans="1:16" ht="15" hidden="1" customHeight="1" x14ac:dyDescent="0.25">
      <c r="A38" s="27"/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N38" s="29">
        <v>0</v>
      </c>
      <c r="O38" s="34"/>
    </row>
    <row r="39" spans="1:16" ht="15" hidden="1" customHeight="1" x14ac:dyDescent="0.25">
      <c r="A39" s="27"/>
      <c r="B39" s="33" t="s">
        <v>123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N39" s="29">
        <v>0</v>
      </c>
      <c r="O39" s="34"/>
    </row>
    <row r="40" spans="1:16" ht="15" customHeight="1" x14ac:dyDescent="0.25">
      <c r="A40" s="27"/>
      <c r="B40" s="33" t="s">
        <v>140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  <c r="N40" s="35">
        <v>19.3</v>
      </c>
      <c r="O40" s="34"/>
    </row>
    <row r="41" spans="1:16" ht="15" hidden="1" customHeight="1" x14ac:dyDescent="0.25">
      <c r="A41" s="27"/>
      <c r="B41" s="33" t="s">
        <v>141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9"/>
      <c r="N41" s="29">
        <v>0</v>
      </c>
      <c r="O41" s="34"/>
    </row>
    <row r="42" spans="1:16" ht="15" hidden="1" customHeight="1" x14ac:dyDescent="0.25">
      <c r="A42" s="27"/>
      <c r="B42" s="33" t="s">
        <v>142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29">
        <v>0</v>
      </c>
      <c r="O42" s="34"/>
    </row>
    <row r="43" spans="1:16" ht="15" customHeight="1" x14ac:dyDescent="0.25">
      <c r="A43" s="25" t="s">
        <v>143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7"/>
      <c r="M43" s="29"/>
      <c r="N43" s="29"/>
      <c r="O43" s="32">
        <f>SUM(N44:N47)</f>
        <v>2670.2999999999997</v>
      </c>
      <c r="P43" s="27"/>
    </row>
    <row r="44" spans="1:16" ht="15" customHeight="1" x14ac:dyDescent="0.25">
      <c r="A44" s="27"/>
      <c r="B44" s="33" t="s">
        <v>144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29">
        <v>1644.7</v>
      </c>
      <c r="O44" s="34"/>
    </row>
    <row r="45" spans="1:16" ht="15" customHeight="1" x14ac:dyDescent="0.25">
      <c r="A45" s="27"/>
      <c r="B45" s="33" t="s">
        <v>145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  <c r="N45" s="29">
        <v>932.9</v>
      </c>
      <c r="O45" s="34"/>
    </row>
    <row r="46" spans="1:16" ht="15" customHeight="1" x14ac:dyDescent="0.25">
      <c r="A46" s="27"/>
      <c r="B46" s="33" t="s">
        <v>146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9"/>
      <c r="N46" s="35">
        <v>92.7</v>
      </c>
      <c r="O46" s="34"/>
    </row>
    <row r="47" spans="1:16" ht="15" customHeight="1" x14ac:dyDescent="0.25">
      <c r="A47" s="25" t="s">
        <v>147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7"/>
      <c r="M47" s="29"/>
      <c r="N47" s="29"/>
      <c r="O47" s="32">
        <f>SUM(N48:N55)</f>
        <v>11.1</v>
      </c>
      <c r="P47" s="27"/>
    </row>
    <row r="48" spans="1:16" ht="15" customHeight="1" x14ac:dyDescent="0.25">
      <c r="A48" s="27"/>
      <c r="B48" s="33" t="s">
        <v>148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  <c r="N48" s="29">
        <v>2.1</v>
      </c>
      <c r="O48" s="34"/>
    </row>
    <row r="49" spans="1:16" ht="15" customHeight="1" x14ac:dyDescent="0.25">
      <c r="A49" s="27"/>
      <c r="B49" s="33" t="s">
        <v>149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  <c r="N49" s="38">
        <v>0.4</v>
      </c>
      <c r="O49" s="34"/>
    </row>
    <row r="50" spans="1:16" ht="12.75" hidden="1" customHeight="1" x14ac:dyDescent="0.25">
      <c r="A50" s="27"/>
      <c r="B50" s="33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  <c r="N50" s="29">
        <v>0</v>
      </c>
      <c r="O50" s="34"/>
    </row>
    <row r="51" spans="1:16" ht="12" customHeight="1" x14ac:dyDescent="0.25">
      <c r="A51" s="27"/>
      <c r="B51" s="33" t="s">
        <v>150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7"/>
      <c r="N51" s="29">
        <v>5.0999999999999996</v>
      </c>
      <c r="O51" s="34"/>
    </row>
    <row r="52" spans="1:16" ht="11.25" hidden="1" customHeight="1" x14ac:dyDescent="0.25">
      <c r="A52" s="27"/>
      <c r="B52" s="33" t="s">
        <v>151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  <c r="N52" s="29">
        <v>0</v>
      </c>
      <c r="O52" s="34"/>
    </row>
    <row r="53" spans="1:16" ht="13.5" hidden="1" customHeight="1" x14ac:dyDescent="0.25">
      <c r="A53" s="27"/>
      <c r="B53" s="33" t="s">
        <v>152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/>
      <c r="N53" s="29"/>
      <c r="O53" s="34"/>
    </row>
    <row r="54" spans="1:16" ht="15" customHeight="1" x14ac:dyDescent="0.25">
      <c r="A54" s="27"/>
      <c r="B54" s="33" t="s">
        <v>45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/>
      <c r="N54" s="35">
        <v>3.5</v>
      </c>
      <c r="O54" s="34"/>
    </row>
    <row r="55" spans="1:16" ht="15" customHeight="1" x14ac:dyDescent="0.25">
      <c r="A55" s="25" t="s">
        <v>153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7"/>
      <c r="M55" s="29"/>
      <c r="N55" s="29"/>
      <c r="O55" s="32">
        <f>SUM(N56:N58)</f>
        <v>246.29999999999998</v>
      </c>
      <c r="P55" s="27"/>
    </row>
    <row r="56" spans="1:16" ht="15" customHeight="1" x14ac:dyDescent="0.25">
      <c r="A56" s="27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>
        <v>214.7</v>
      </c>
      <c r="O56" s="34"/>
    </row>
    <row r="57" spans="1:16" ht="15" customHeight="1" x14ac:dyDescent="0.25">
      <c r="A57" s="27"/>
      <c r="B57" s="33" t="s">
        <v>154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/>
      <c r="N57" s="29">
        <v>31.6</v>
      </c>
      <c r="O57" s="34"/>
    </row>
    <row r="58" spans="1:16" ht="15" customHeight="1" x14ac:dyDescent="0.25">
      <c r="A58" s="25" t="s">
        <v>155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7"/>
      <c r="M58" s="29"/>
      <c r="N58" s="29"/>
      <c r="O58" s="39">
        <f>SUM(O32+O36+O43+O47+O55)</f>
        <v>5501.5</v>
      </c>
    </row>
    <row r="59" spans="1:16" x14ac:dyDescent="0.25">
      <c r="O59" s="34"/>
    </row>
    <row r="60" spans="1:16" ht="18" customHeight="1" thickBot="1" x14ac:dyDescent="0.3">
      <c r="A60" s="25" t="s">
        <v>156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7"/>
      <c r="M60" s="29"/>
      <c r="N60" s="29"/>
      <c r="O60" s="37">
        <f>SUM(O7+O12+O17-O32-O36-O43-O47-O55)</f>
        <v>684.79999999999984</v>
      </c>
    </row>
    <row r="61" spans="1:16" ht="15.75" hidden="1" thickTop="1" x14ac:dyDescent="0.25">
      <c r="A61" s="27"/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O61" s="40">
        <v>0</v>
      </c>
    </row>
    <row r="62" spans="1:16" s="10" customFormat="1" ht="16.5" hidden="1" thickTop="1" thickBot="1" x14ac:dyDescent="0.3">
      <c r="A62" s="25" t="s">
        <v>157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M62" s="11"/>
      <c r="N62" s="11"/>
      <c r="O62" s="41">
        <f>+O60-O61</f>
        <v>684.79999999999984</v>
      </c>
    </row>
    <row r="63" spans="1:16" s="10" customFormat="1" ht="15.75" hidden="1" thickTop="1" x14ac:dyDescent="0.25">
      <c r="M63" s="11"/>
      <c r="N63" s="11"/>
      <c r="O63" s="11"/>
    </row>
    <row r="64" spans="1:16" s="10" customFormat="1" ht="37.5" customHeight="1" thickTop="1" x14ac:dyDescent="0.25">
      <c r="M64" s="11"/>
      <c r="N64" s="11"/>
      <c r="O64" s="11"/>
    </row>
    <row r="65" spans="1:15" s="10" customFormat="1" x14ac:dyDescent="0.25">
      <c r="A65" s="9" t="s">
        <v>158</v>
      </c>
      <c r="K65" s="11"/>
      <c r="L65" s="11"/>
      <c r="M65" s="11"/>
      <c r="N65" s="11"/>
      <c r="O65" s="11"/>
    </row>
    <row r="66" spans="1:15" x14ac:dyDescent="0.25">
      <c r="A66" s="9" t="s">
        <v>159</v>
      </c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</row>
    <row r="72" spans="1:15" s="10" customFormat="1" x14ac:dyDescent="0.25">
      <c r="L72" s="11"/>
      <c r="M72" s="11"/>
      <c r="N72" s="11"/>
      <c r="O72" s="11"/>
    </row>
    <row r="73" spans="1:15" s="10" customFormat="1" x14ac:dyDescent="0.25">
      <c r="L73" s="11"/>
      <c r="M73" s="11"/>
      <c r="N73" s="11"/>
      <c r="O73" s="11"/>
    </row>
    <row r="74" spans="1:15" s="10" customFormat="1" x14ac:dyDescent="0.25">
      <c r="M74" s="11"/>
      <c r="N74" s="11"/>
      <c r="O74" s="11"/>
    </row>
    <row r="75" spans="1:15" s="10" customFormat="1" x14ac:dyDescent="0.25">
      <c r="M75" s="11"/>
      <c r="N75" s="11"/>
      <c r="O75" s="11"/>
    </row>
    <row r="76" spans="1:15" s="10" customFormat="1" x14ac:dyDescent="0.25">
      <c r="M76" s="11"/>
      <c r="N76" s="11"/>
      <c r="O76" s="11"/>
    </row>
    <row r="77" spans="1:15" s="10" customFormat="1" x14ac:dyDescent="0.25">
      <c r="M77" s="11"/>
      <c r="N77" s="11"/>
      <c r="O77" s="11"/>
    </row>
  </sheetData>
  <sheetProtection algorithmName="SHA-512" hashValue="lx4AaQGz2p1ipk3e9C8FWneFNU024yCq1wp8nzQC2OHGKfD5I3EiAqzyENTm16A1lsM9lWeFuJ8zBZ3idtbsMQ==" saltValue="huWMy5ozslyxXPVyh4mMHw==" spinCount="100000" sheet="1" formatCells="0" formatColumns="0" formatRows="0" insertColumns="0" insertRows="0" insertHyperlinks="0" deleteColumns="0" deleteRows="0" sort="0" autoFilter="0" pivotTables="0"/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2020-05-08T20:42:21Z</cp:lastPrinted>
  <dcterms:created xsi:type="dcterms:W3CDTF">2011-03-04T20:56:38Z</dcterms:created>
  <dcterms:modified xsi:type="dcterms:W3CDTF">2020-05-29T20:44:44Z</dcterms:modified>
</cp:coreProperties>
</file>