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.LAPTOP-PIRHQ0Q6\Desktop\"/>
    </mc:Choice>
  </mc:AlternateContent>
  <xr:revisionPtr revIDLastSave="0" documentId="13_ncr:1_{03509079-BC7C-4B6B-8196-6992F0730BF6}" xr6:coauthVersionLast="45" xr6:coauthVersionMax="45" xr10:uidLastSave="{00000000-0000-0000-0000-000000000000}"/>
  <bookViews>
    <workbookView xWindow="-120" yWindow="-120" windowWidth="20730" windowHeight="11160" xr2:uid="{258AE38D-201E-409C-8FFD-88696CC07F5E}"/>
  </bookViews>
  <sheets>
    <sheet name="Balance General " sheetId="6" r:id="rId1"/>
    <sheet name="Estado de Resultados" sheetId="5" r:id="rId2"/>
  </sheets>
  <externalReferences>
    <externalReference r:id="rId3"/>
  </externalReferences>
  <definedNames>
    <definedName name="_xlnm.Print_Area" localSheetId="0">'Balance General '!$A$1:$D$57</definedName>
    <definedName name="_xlnm.Print_Area" localSheetId="1">'Estado de Resultados'!$A$1:$D$56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6" l="1"/>
  <c r="C40" i="6"/>
  <c r="C41" i="6" s="1"/>
  <c r="D33" i="6"/>
  <c r="C33" i="6"/>
  <c r="D29" i="6"/>
  <c r="C29" i="6"/>
  <c r="D21" i="6"/>
  <c r="C21" i="6"/>
  <c r="D14" i="6"/>
  <c r="C14" i="6"/>
  <c r="D34" i="6" l="1"/>
  <c r="D22" i="6"/>
  <c r="D42" i="6"/>
  <c r="C22" i="6"/>
  <c r="C34" i="6"/>
  <c r="C42" i="6"/>
  <c r="D36" i="5" l="1"/>
  <c r="C36" i="5"/>
  <c r="D29" i="5"/>
  <c r="C29" i="5"/>
  <c r="D24" i="5"/>
  <c r="C24" i="5"/>
  <c r="D16" i="5"/>
  <c r="C16" i="5"/>
  <c r="D10" i="5"/>
  <c r="C10" i="5"/>
  <c r="C38" i="5" l="1"/>
  <c r="C42" i="5" s="1"/>
  <c r="C46" i="5" s="1"/>
  <c r="C48" i="5" s="1"/>
  <c r="D38" i="5"/>
  <c r="D42" i="5" s="1"/>
  <c r="D46" i="5" s="1"/>
  <c r="D48" i="5" s="1"/>
  <c r="C18" i="5"/>
  <c r="D18" i="5"/>
</calcChain>
</file>

<file path=xl/sharedStrings.xml><?xml version="1.0" encoding="utf-8"?>
<sst xmlns="http://schemas.openxmlformats.org/spreadsheetml/2006/main" count="80" uniqueCount="69">
  <si>
    <t>ADMINISTRADORA DE FONDOS DE PENSIONES CRECER. S.A</t>
  </si>
  <si>
    <t>(Expresados en dólares de los Estados Unidos de América)</t>
  </si>
  <si>
    <t>DESCRIPCION</t>
  </si>
  <si>
    <t>BALANCE GENERAL AL 30 DE ABRIL DE 2020 Y 31 DE DICIEMBRE DE 2019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</si>
  <si>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</si>
  <si>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</si>
  <si>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</si>
  <si>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</si>
  <si>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</si>
  <si>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</si>
  <si>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</si>
  <si>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</si>
  <si>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</si>
  <si>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</si>
  <si>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</si>
  <si>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</si>
  <si>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</si>
  <si>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</si>
  <si>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</si>
  <si>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</si>
  <si>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</si>
  <si>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</si>
  <si>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</si>
  <si>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</si>
  <si>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</si>
  <si>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</si>
  <si>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</si>
  <si>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</si>
  <si>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</si>
  <si>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</si>
  <si>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</si>
  <si>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</si>
  <si>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</si>
  <si>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</si>
  <si>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</si>
  <si>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</si>
  <si>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</si>
  <si>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</si>
  <si>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</si>
  <si>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</si>
  <si>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30 DE ABRIL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</si>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</sst>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2" applyNumberFormat="0" applyFill="0" applyAlignment="0" applyProtection="0"/>
    <xf numFmtId="166" fontId="1" fillId="0" borderId="0" applyFont="0" applyFill="0" applyBorder="0" applyAlignment="0" applyProtection="0"/>
  </cellStyleXfs>
  <cellXfs count="80">
    <xf numFmtId="0" fontId="0" fillId="0" borderId="0" xfId="0"/>
    <xf numFmtId="49" fontId="1" fillId="3" borderId="0" xfId="0" applyNumberFormat="1" applyFont="1" applyFill="1"/>
    <xf numFmtId="0" fontId="3" fillId="3" borderId="0" xfId="0" applyFont="1" applyFill="1"/>
    <xf numFmtId="38" fontId="1" fillId="3" borderId="0" xfId="0" applyNumberFormat="1" applyFont="1" applyFill="1"/>
    <xf numFmtId="49" fontId="3" fillId="3" borderId="0" xfId="0" applyNumberFormat="1" applyFont="1" applyFill="1"/>
    <xf numFmtId="38" fontId="3" fillId="3" borderId="0" xfId="0" applyNumberFormat="1" applyFont="1" applyFill="1"/>
    <xf numFmtId="49" fontId="4" fillId="3" borderId="0" xfId="0" applyNumberFormat="1" applyFont="1" applyFill="1"/>
    <xf numFmtId="49" fontId="4" fillId="3" borderId="0" xfId="0" applyNumberFormat="1" applyFont="1" applyFill="1" applyAlignment="1">
      <alignment horizontal="center"/>
    </xf>
    <xf numFmtId="49" fontId="1" fillId="3" borderId="1" xfId="0" applyNumberFormat="1" applyFont="1" applyFill="1" applyBorder="1"/>
    <xf numFmtId="49" fontId="5" fillId="3" borderId="0" xfId="0" applyNumberFormat="1" applyFont="1" applyFill="1" applyAlignment="1">
      <alignment horizontal="center" vertical="top" wrapText="1"/>
    </xf>
    <xf numFmtId="49" fontId="4" fillId="3" borderId="0" xfId="0" applyNumberFormat="1" applyFont="1" applyFill="1" applyAlignment="1">
      <alignment horizontal="center" vertical="top" wrapText="1"/>
    </xf>
    <xf numFmtId="38" fontId="1" fillId="3" borderId="0" xfId="0" applyNumberFormat="1" applyFont="1" applyFill="1" applyAlignment="1">
      <alignment horizontal="right"/>
    </xf>
    <xf numFmtId="49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left"/>
    </xf>
    <xf numFmtId="43" fontId="3" fillId="3" borderId="0" xfId="1" applyFont="1" applyFill="1"/>
    <xf numFmtId="49" fontId="7" fillId="4" borderId="3" xfId="3" applyNumberFormat="1" applyFill="1" applyBorder="1" applyAlignment="1">
      <alignment horizontal="center"/>
    </xf>
    <xf numFmtId="0" fontId="7" fillId="4" borderId="4" xfId="3" applyNumberFormat="1" applyFill="1" applyBorder="1" applyAlignment="1">
      <alignment horizontal="center"/>
    </xf>
    <xf numFmtId="49" fontId="7" fillId="4" borderId="5" xfId="3" applyNumberForma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left"/>
    </xf>
    <xf numFmtId="38" fontId="1" fillId="3" borderId="7" xfId="0" applyNumberFormat="1" applyFont="1" applyFill="1" applyBorder="1"/>
    <xf numFmtId="38" fontId="1" fillId="3" borderId="8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38" fontId="2" fillId="3" borderId="7" xfId="0" applyNumberFormat="1" applyFont="1" applyFill="1" applyBorder="1"/>
    <xf numFmtId="38" fontId="2" fillId="3" borderId="8" xfId="0" applyNumberFormat="1" applyFont="1" applyFill="1" applyBorder="1"/>
    <xf numFmtId="49" fontId="8" fillId="4" borderId="6" xfId="3" applyNumberFormat="1" applyFont="1" applyFill="1" applyBorder="1" applyAlignment="1">
      <alignment horizontal="left"/>
    </xf>
    <xf numFmtId="167" fontId="8" fillId="4" borderId="7" xfId="4" applyNumberFormat="1" applyFont="1" applyFill="1" applyBorder="1"/>
    <xf numFmtId="38" fontId="8" fillId="4" borderId="8" xfId="3" applyNumberFormat="1" applyFont="1" applyFill="1" applyBorder="1"/>
    <xf numFmtId="38" fontId="8" fillId="4" borderId="9" xfId="3" applyNumberFormat="1" applyFont="1" applyFill="1" applyBorder="1"/>
    <xf numFmtId="49" fontId="9" fillId="5" borderId="6" xfId="3" applyNumberFormat="1" applyFont="1" applyFill="1" applyBorder="1" applyAlignment="1">
      <alignment horizontal="left"/>
    </xf>
    <xf numFmtId="167" fontId="9" fillId="5" borderId="7" xfId="4" applyNumberFormat="1" applyFont="1" applyFill="1" applyBorder="1"/>
    <xf numFmtId="38" fontId="9" fillId="5" borderId="9" xfId="3" applyNumberFormat="1" applyFont="1" applyFill="1" applyBorder="1"/>
    <xf numFmtId="49" fontId="7" fillId="4" borderId="6" xfId="3" applyNumberFormat="1" applyFill="1" applyBorder="1" applyAlignment="1">
      <alignment horizontal="left"/>
    </xf>
    <xf numFmtId="167" fontId="7" fillId="4" borderId="7" xfId="4" applyNumberFormat="1" applyFont="1" applyFill="1" applyBorder="1"/>
    <xf numFmtId="38" fontId="7" fillId="4" borderId="9" xfId="3" applyNumberFormat="1" applyFill="1" applyBorder="1"/>
    <xf numFmtId="49" fontId="6" fillId="5" borderId="6" xfId="3" applyNumberFormat="1" applyFont="1" applyFill="1" applyBorder="1" applyAlignment="1">
      <alignment horizontal="left"/>
    </xf>
    <xf numFmtId="167" fontId="6" fillId="5" borderId="7" xfId="4" applyNumberFormat="1" applyFont="1" applyFill="1" applyBorder="1"/>
    <xf numFmtId="38" fontId="6" fillId="5" borderId="9" xfId="3" applyNumberFormat="1" applyFont="1" applyFill="1" applyBorder="1"/>
    <xf numFmtId="37" fontId="1" fillId="3" borderId="10" xfId="0" applyNumberFormat="1" applyFont="1" applyFill="1" applyBorder="1"/>
    <xf numFmtId="37" fontId="1" fillId="3" borderId="11" xfId="0" applyNumberFormat="1" applyFont="1" applyFill="1" applyBorder="1"/>
    <xf numFmtId="49" fontId="7" fillId="6" borderId="6" xfId="3" applyNumberFormat="1" applyFill="1" applyBorder="1" applyAlignment="1">
      <alignment horizontal="left"/>
    </xf>
    <xf numFmtId="38" fontId="7" fillId="6" borderId="7" xfId="3" applyNumberFormat="1" applyFill="1" applyBorder="1"/>
    <xf numFmtId="38" fontId="7" fillId="6" borderId="9" xfId="3" applyNumberFormat="1" applyFill="1" applyBorder="1"/>
    <xf numFmtId="49" fontId="7" fillId="4" borderId="12" xfId="3" applyNumberFormat="1" applyFill="1" applyBorder="1" applyAlignment="1">
      <alignment horizontal="left"/>
    </xf>
    <xf numFmtId="167" fontId="7" fillId="4" borderId="13" xfId="4" applyNumberFormat="1" applyFont="1" applyFill="1" applyBorder="1"/>
    <xf numFmtId="38" fontId="7" fillId="4" borderId="14" xfId="3" applyNumberFormat="1" applyFill="1" applyBorder="1"/>
    <xf numFmtId="49" fontId="8" fillId="4" borderId="3" xfId="3" applyNumberFormat="1" applyFont="1" applyFill="1" applyBorder="1" applyAlignment="1">
      <alignment horizontal="center"/>
    </xf>
    <xf numFmtId="0" fontId="10" fillId="4" borderId="4" xfId="3" applyNumberFormat="1" applyFont="1" applyFill="1" applyBorder="1" applyAlignment="1">
      <alignment horizontal="center"/>
    </xf>
    <xf numFmtId="49" fontId="10" fillId="4" borderId="5" xfId="3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right"/>
    </xf>
    <xf numFmtId="38" fontId="1" fillId="3" borderId="8" xfId="0" applyNumberFormat="1" applyFont="1" applyFill="1" applyBorder="1" applyAlignment="1">
      <alignment horizontal="right"/>
    </xf>
    <xf numFmtId="38" fontId="2" fillId="3" borderId="7" xfId="0" applyNumberFormat="1" applyFont="1" applyFill="1" applyBorder="1" applyAlignment="1">
      <alignment horizontal="right"/>
    </xf>
    <xf numFmtId="38" fontId="2" fillId="3" borderId="8" xfId="0" applyNumberFormat="1" applyFont="1" applyFill="1" applyBorder="1" applyAlignment="1">
      <alignment horizontal="right"/>
    </xf>
    <xf numFmtId="49" fontId="9" fillId="5" borderId="15" xfId="0" applyNumberFormat="1" applyFont="1" applyFill="1" applyBorder="1" applyAlignment="1">
      <alignment horizontal="left"/>
    </xf>
    <xf numFmtId="38" fontId="9" fillId="5" borderId="7" xfId="0" applyNumberFormat="1" applyFont="1" applyFill="1" applyBorder="1" applyAlignment="1">
      <alignment horizontal="right"/>
    </xf>
    <xf numFmtId="38" fontId="9" fillId="5" borderId="8" xfId="0" applyNumberFormat="1" applyFont="1" applyFill="1" applyBorder="1" applyAlignment="1">
      <alignment horizontal="right"/>
    </xf>
    <xf numFmtId="37" fontId="1" fillId="3" borderId="7" xfId="0" applyNumberFormat="1" applyFont="1" applyFill="1" applyBorder="1" applyAlignment="1">
      <alignment horizontal="right"/>
    </xf>
    <xf numFmtId="37" fontId="1" fillId="3" borderId="8" xfId="0" applyNumberFormat="1" applyFont="1" applyFill="1" applyBorder="1" applyAlignment="1">
      <alignment horizontal="right"/>
    </xf>
    <xf numFmtId="37" fontId="2" fillId="3" borderId="7" xfId="0" applyNumberFormat="1" applyFont="1" applyFill="1" applyBorder="1" applyAlignment="1">
      <alignment horizontal="right"/>
    </xf>
    <xf numFmtId="37" fontId="2" fillId="3" borderId="8" xfId="0" applyNumberFormat="1" applyFont="1" applyFill="1" applyBorder="1" applyAlignment="1">
      <alignment horizontal="right"/>
    </xf>
    <xf numFmtId="49" fontId="2" fillId="4" borderId="15" xfId="0" applyNumberFormat="1" applyFont="1" applyFill="1" applyBorder="1" applyAlignment="1">
      <alignment horizontal="left"/>
    </xf>
    <xf numFmtId="37" fontId="2" fillId="4" borderId="7" xfId="0" applyNumberFormat="1" applyFont="1" applyFill="1" applyBorder="1" applyAlignment="1">
      <alignment horizontal="right"/>
    </xf>
    <xf numFmtId="37" fontId="2" fillId="4" borderId="8" xfId="0" applyNumberFormat="1" applyFont="1" applyFill="1" applyBorder="1" applyAlignment="1">
      <alignment horizontal="right"/>
    </xf>
    <xf numFmtId="37" fontId="1" fillId="3" borderId="10" xfId="0" applyNumberFormat="1" applyFont="1" applyFill="1" applyBorder="1" applyAlignment="1">
      <alignment horizontal="right"/>
    </xf>
    <xf numFmtId="49" fontId="9" fillId="7" borderId="16" xfId="0" applyNumberFormat="1" applyFont="1" applyFill="1" applyBorder="1" applyAlignment="1">
      <alignment horizontal="left"/>
    </xf>
    <xf numFmtId="38" fontId="9" fillId="7" borderId="13" xfId="0" applyNumberFormat="1" applyFont="1" applyFill="1" applyBorder="1" applyAlignment="1">
      <alignment horizontal="right"/>
    </xf>
    <xf numFmtId="38" fontId="9" fillId="7" borderId="1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6" borderId="0" xfId="0" applyFont="1" applyFill="1"/>
    <xf numFmtId="165" fontId="3" fillId="6" borderId="0" xfId="1" applyNumberFormat="1" applyFont="1" applyFill="1"/>
    <xf numFmtId="10" fontId="3" fillId="6" borderId="0" xfId="2" applyNumberFormat="1" applyFont="1" applyFill="1"/>
  </cellXfs>
  <cellStyles count="5">
    <cellStyle name="Millares" xfId="1" builtinId="3"/>
    <cellStyle name="Millares 2" xfId="4" xr:uid="{5714F289-D40D-4F28-97F6-1A15BE69FCF6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85725</xdr:rowOff>
    </xdr:from>
    <xdr:to>
      <xdr:col>1</xdr:col>
      <xdr:colOff>3205506</xdr:colOff>
      <xdr:row>0</xdr:row>
      <xdr:rowOff>663918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71F68CC-D68A-4CCC-BCCD-BEEF959AB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5725"/>
          <a:ext cx="23196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85724</xdr:rowOff>
    </xdr:from>
    <xdr:to>
      <xdr:col>1</xdr:col>
      <xdr:colOff>4314825</xdr:colOff>
      <xdr:row>0</xdr:row>
      <xdr:rowOff>628649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61E26BC9-AE01-4665-9B1F-431503F141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5724"/>
          <a:ext cx="23145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Resultados%20al%2030%20de%20abril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6">
          <cell r="F46">
            <v>3819544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4489-462F-42A8-B351-ED5D15F6DD0B}">
  <dimension ref="A1:G60"/>
  <sheetViews>
    <sheetView tabSelected="1"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4" customWidth="1"/>
    <col min="2" max="2" width="61.28515625" style="4" customWidth="1"/>
    <col min="3" max="4" width="14.5703125" style="5" customWidth="1"/>
    <col min="5" max="5" width="11.42578125" style="77" customWidth="1"/>
    <col min="6" max="6" width="11.42578125" style="78" customWidth="1"/>
    <col min="7" max="7" width="7.140625" style="79" bestFit="1" customWidth="1"/>
    <col min="8" max="16379" width="11.42578125" style="2"/>
    <col min="16380" max="16384" width="7.140625" style="2" customWidth="1"/>
  </cols>
  <sheetData>
    <row r="1" spans="1:5" ht="52.5" customHeight="1" x14ac:dyDescent="0.2">
      <c r="A1" s="75"/>
      <c r="B1" s="75"/>
      <c r="C1" s="75"/>
      <c r="D1" s="75"/>
    </row>
    <row r="2" spans="1:5" ht="12.75" x14ac:dyDescent="0.2">
      <c r="A2" s="69" t="s">
        <v>0</v>
      </c>
      <c r="B2" s="69"/>
      <c r="C2" s="69"/>
      <c r="D2" s="69"/>
    </row>
    <row r="3" spans="1:5" ht="12.75" customHeight="1" x14ac:dyDescent="0.2">
      <c r="A3" s="69" t="s">
        <v>3</v>
      </c>
      <c r="B3" s="69"/>
      <c r="C3" s="69"/>
      <c r="D3" s="69"/>
    </row>
    <row r="4" spans="1:5" ht="15" customHeight="1" x14ac:dyDescent="0.2">
      <c r="A4" s="70" t="s">
        <v>1</v>
      </c>
      <c r="B4" s="70"/>
      <c r="C4" s="70"/>
      <c r="D4" s="70"/>
    </row>
    <row r="5" spans="1:5" ht="13.5" thickBot="1" x14ac:dyDescent="0.25">
      <c r="A5" s="1"/>
      <c r="B5" s="76"/>
      <c r="C5" s="76"/>
      <c r="D5" s="76"/>
    </row>
    <row r="6" spans="1:5" ht="15" x14ac:dyDescent="0.25">
      <c r="A6" s="1"/>
      <c r="B6" s="18" t="s">
        <v>2</v>
      </c>
      <c r="C6" s="19">
        <v>2020</v>
      </c>
      <c r="D6" s="20">
        <v>2019</v>
      </c>
    </row>
    <row r="7" spans="1:5" ht="12.75" x14ac:dyDescent="0.2">
      <c r="A7" s="1"/>
      <c r="B7" s="21"/>
      <c r="C7" s="22"/>
      <c r="D7" s="23"/>
    </row>
    <row r="8" spans="1:5" ht="12.75" x14ac:dyDescent="0.2">
      <c r="A8" s="1"/>
      <c r="B8" s="24" t="s">
        <v>4</v>
      </c>
      <c r="C8" s="25"/>
      <c r="D8" s="26"/>
    </row>
    <row r="9" spans="1:5" ht="12.75" x14ac:dyDescent="0.2">
      <c r="A9" s="1"/>
      <c r="B9" s="21" t="s">
        <v>5</v>
      </c>
      <c r="C9" s="25"/>
      <c r="D9" s="26"/>
    </row>
    <row r="10" spans="1:5" ht="12.75" x14ac:dyDescent="0.2">
      <c r="A10" s="1"/>
      <c r="B10" s="21" t="s">
        <v>6</v>
      </c>
      <c r="C10" s="22">
        <v>7484710</v>
      </c>
      <c r="D10" s="23">
        <v>7823328</v>
      </c>
      <c r="E10" s="78"/>
    </row>
    <row r="11" spans="1:5" ht="12.75" x14ac:dyDescent="0.2">
      <c r="A11" s="1"/>
      <c r="B11" s="21" t="s">
        <v>7</v>
      </c>
      <c r="C11" s="22">
        <v>10406784</v>
      </c>
      <c r="D11" s="23">
        <v>24232442</v>
      </c>
      <c r="E11" s="78"/>
    </row>
    <row r="12" spans="1:5" ht="12.75" x14ac:dyDescent="0.2">
      <c r="A12" s="1"/>
      <c r="B12" s="21" t="s">
        <v>8</v>
      </c>
      <c r="C12" s="22">
        <v>1897992</v>
      </c>
      <c r="D12" s="23">
        <v>573207</v>
      </c>
      <c r="E12" s="78"/>
    </row>
    <row r="13" spans="1:5" ht="12.75" x14ac:dyDescent="0.2">
      <c r="A13" s="1"/>
      <c r="B13" s="21" t="s">
        <v>9</v>
      </c>
      <c r="C13" s="22">
        <v>186284</v>
      </c>
      <c r="D13" s="23">
        <v>25643</v>
      </c>
      <c r="E13" s="78"/>
    </row>
    <row r="14" spans="1:5" ht="12.75" x14ac:dyDescent="0.2">
      <c r="A14" s="1"/>
      <c r="B14" s="27" t="s">
        <v>10</v>
      </c>
      <c r="C14" s="28">
        <f>SUM(C10:C13)</f>
        <v>19975770</v>
      </c>
      <c r="D14" s="29">
        <f>SUM(D10:D13)</f>
        <v>32654620</v>
      </c>
      <c r="E14" s="78"/>
    </row>
    <row r="15" spans="1:5" ht="8.65" customHeight="1" x14ac:dyDescent="0.2">
      <c r="A15" s="1"/>
      <c r="B15" s="21"/>
      <c r="C15" s="22"/>
      <c r="D15" s="23"/>
      <c r="E15" s="78"/>
    </row>
    <row r="16" spans="1:5" ht="12.75" x14ac:dyDescent="0.2">
      <c r="A16" s="1"/>
      <c r="B16" s="24" t="s">
        <v>11</v>
      </c>
      <c r="C16" s="25"/>
      <c r="D16" s="26"/>
      <c r="E16" s="78"/>
    </row>
    <row r="17" spans="1:5" ht="12.75" x14ac:dyDescent="0.2">
      <c r="A17" s="1"/>
      <c r="B17" s="21" t="s">
        <v>12</v>
      </c>
      <c r="C17" s="22">
        <v>1975</v>
      </c>
      <c r="D17" s="23">
        <v>3074</v>
      </c>
      <c r="E17" s="78"/>
    </row>
    <row r="18" spans="1:5" ht="12.75" x14ac:dyDescent="0.2">
      <c r="A18" s="1"/>
      <c r="B18" s="21" t="s">
        <v>13</v>
      </c>
      <c r="C18" s="22">
        <v>1169510</v>
      </c>
      <c r="D18" s="23">
        <v>1376722</v>
      </c>
      <c r="E18" s="78"/>
    </row>
    <row r="19" spans="1:5" ht="12.75" x14ac:dyDescent="0.2">
      <c r="A19" s="1"/>
      <c r="B19" s="21" t="s">
        <v>14</v>
      </c>
      <c r="C19" s="22">
        <v>3000374</v>
      </c>
      <c r="D19" s="23">
        <v>2737736</v>
      </c>
      <c r="E19" s="78"/>
    </row>
    <row r="20" spans="1:5" ht="12.75" x14ac:dyDescent="0.2">
      <c r="A20" s="1"/>
      <c r="B20" s="21" t="s">
        <v>15</v>
      </c>
      <c r="C20" s="22">
        <v>1332636</v>
      </c>
      <c r="D20" s="23">
        <v>1415678</v>
      </c>
      <c r="E20" s="78"/>
    </row>
    <row r="21" spans="1:5" ht="12.75" x14ac:dyDescent="0.2">
      <c r="A21" s="1"/>
      <c r="B21" s="27" t="s">
        <v>16</v>
      </c>
      <c r="C21" s="28">
        <f>SUM(C17:C20)</f>
        <v>5504495</v>
      </c>
      <c r="D21" s="30">
        <f>SUM(D17:D20)</f>
        <v>5533210</v>
      </c>
      <c r="E21" s="78"/>
    </row>
    <row r="22" spans="1:5" ht="12.75" x14ac:dyDescent="0.2">
      <c r="A22" s="1"/>
      <c r="B22" s="31" t="s">
        <v>17</v>
      </c>
      <c r="C22" s="32">
        <f>+C14+C21</f>
        <v>25480265</v>
      </c>
      <c r="D22" s="33">
        <f>+D14+D21</f>
        <v>38187830</v>
      </c>
      <c r="E22" s="78"/>
    </row>
    <row r="23" spans="1:5" ht="12.75" x14ac:dyDescent="0.2">
      <c r="A23" s="1"/>
      <c r="B23" s="21"/>
      <c r="C23" s="22"/>
      <c r="D23" s="23"/>
      <c r="E23" s="78"/>
    </row>
    <row r="24" spans="1:5" ht="12.75" x14ac:dyDescent="0.2">
      <c r="A24" s="1"/>
      <c r="B24" s="24" t="s">
        <v>18</v>
      </c>
      <c r="C24" s="25"/>
      <c r="D24" s="26"/>
      <c r="E24" s="78"/>
    </row>
    <row r="25" spans="1:5" ht="12.75" x14ac:dyDescent="0.2">
      <c r="A25" s="1"/>
      <c r="B25" s="21"/>
      <c r="C25" s="22"/>
      <c r="D25" s="23"/>
      <c r="E25" s="78"/>
    </row>
    <row r="26" spans="1:5" ht="12.75" x14ac:dyDescent="0.2">
      <c r="A26" s="1"/>
      <c r="B26" s="21" t="s">
        <v>19</v>
      </c>
      <c r="C26" s="25"/>
      <c r="D26" s="26"/>
      <c r="E26" s="78"/>
    </row>
    <row r="27" spans="1:5" ht="12.75" x14ac:dyDescent="0.2">
      <c r="A27" s="1"/>
      <c r="B27" s="21" t="s">
        <v>20</v>
      </c>
      <c r="C27" s="22">
        <v>3741339</v>
      </c>
      <c r="D27" s="23">
        <v>3851103</v>
      </c>
      <c r="E27" s="78"/>
    </row>
    <row r="28" spans="1:5" ht="12.75" x14ac:dyDescent="0.2">
      <c r="A28" s="1"/>
      <c r="B28" s="21" t="s">
        <v>21</v>
      </c>
      <c r="C28" s="22">
        <v>2109626</v>
      </c>
      <c r="D28" s="23">
        <v>5847352</v>
      </c>
      <c r="E28" s="78"/>
    </row>
    <row r="29" spans="1:5" ht="15" x14ac:dyDescent="0.25">
      <c r="A29" s="1"/>
      <c r="B29" s="34" t="s">
        <v>22</v>
      </c>
      <c r="C29" s="35">
        <f>SUM(C27:C28)</f>
        <v>5850965</v>
      </c>
      <c r="D29" s="36">
        <f>SUM(D27:D28)</f>
        <v>9698455</v>
      </c>
      <c r="E29" s="78"/>
    </row>
    <row r="30" spans="1:5" ht="12.75" x14ac:dyDescent="0.2">
      <c r="A30" s="1"/>
      <c r="B30" s="21"/>
      <c r="C30" s="22"/>
      <c r="D30" s="23"/>
      <c r="E30" s="78"/>
    </row>
    <row r="31" spans="1:5" ht="12.75" x14ac:dyDescent="0.2">
      <c r="A31" s="1"/>
      <c r="B31" s="21" t="s">
        <v>23</v>
      </c>
      <c r="C31" s="25"/>
      <c r="D31" s="26"/>
      <c r="E31" s="78"/>
    </row>
    <row r="32" spans="1:5" ht="12.75" x14ac:dyDescent="0.2">
      <c r="A32" s="1"/>
      <c r="B32" s="21" t="s">
        <v>24</v>
      </c>
      <c r="C32" s="22">
        <v>3819026</v>
      </c>
      <c r="D32" s="23">
        <v>3829899</v>
      </c>
      <c r="E32" s="78"/>
    </row>
    <row r="33" spans="1:5" ht="15" x14ac:dyDescent="0.25">
      <c r="A33" s="1"/>
      <c r="B33" s="34" t="s">
        <v>25</v>
      </c>
      <c r="C33" s="35">
        <f>SUM(C32)</f>
        <v>3819026</v>
      </c>
      <c r="D33" s="36">
        <f>SUM(D32)</f>
        <v>3829899</v>
      </c>
      <c r="E33" s="78"/>
    </row>
    <row r="34" spans="1:5" ht="15" x14ac:dyDescent="0.25">
      <c r="A34" s="1"/>
      <c r="B34" s="37" t="s">
        <v>26</v>
      </c>
      <c r="C34" s="38">
        <f>+C29+C33</f>
        <v>9669991</v>
      </c>
      <c r="D34" s="39">
        <f>+D29+D33</f>
        <v>13528354</v>
      </c>
      <c r="E34" s="78"/>
    </row>
    <row r="35" spans="1:5" ht="12.75" x14ac:dyDescent="0.2">
      <c r="A35" s="1"/>
      <c r="B35" s="21"/>
      <c r="C35" s="22"/>
      <c r="D35" s="23"/>
      <c r="E35" s="78"/>
    </row>
    <row r="36" spans="1:5" ht="12.75" x14ac:dyDescent="0.2">
      <c r="A36" s="1"/>
      <c r="B36" s="24" t="s">
        <v>27</v>
      </c>
      <c r="C36" s="25"/>
      <c r="D36" s="26"/>
      <c r="E36" s="78"/>
    </row>
    <row r="37" spans="1:5" ht="12.75" x14ac:dyDescent="0.2">
      <c r="A37" s="1"/>
      <c r="B37" s="21" t="s">
        <v>28</v>
      </c>
      <c r="C37" s="22">
        <v>10000000</v>
      </c>
      <c r="D37" s="23">
        <v>10000000</v>
      </c>
      <c r="E37" s="78"/>
    </row>
    <row r="38" spans="1:5" ht="12.75" x14ac:dyDescent="0.2">
      <c r="A38" s="1"/>
      <c r="B38" s="21" t="s">
        <v>29</v>
      </c>
      <c r="C38" s="22">
        <v>2000000</v>
      </c>
      <c r="D38" s="23">
        <v>2000000</v>
      </c>
      <c r="E38" s="78"/>
    </row>
    <row r="39" spans="1:5" ht="12.75" x14ac:dyDescent="0.2">
      <c r="A39" s="1"/>
      <c r="B39" s="21" t="s">
        <v>30</v>
      </c>
      <c r="C39" s="40">
        <v>-9270</v>
      </c>
      <c r="D39" s="41">
        <v>-2822</v>
      </c>
      <c r="E39" s="78"/>
    </row>
    <row r="40" spans="1:5" ht="12.75" x14ac:dyDescent="0.2">
      <c r="A40" s="1"/>
      <c r="B40" s="21" t="s">
        <v>31</v>
      </c>
      <c r="C40" s="22">
        <f>+[1]Hoja1!$F$46</f>
        <v>3819544</v>
      </c>
      <c r="D40" s="23">
        <v>12662298</v>
      </c>
      <c r="E40" s="78"/>
    </row>
    <row r="41" spans="1:5" ht="12.75" x14ac:dyDescent="0.2">
      <c r="A41" s="1"/>
      <c r="B41" s="21" t="s">
        <v>32</v>
      </c>
      <c r="C41" s="22">
        <f>SUM(C37:C40)</f>
        <v>15810274</v>
      </c>
      <c r="D41" s="23">
        <f>SUM(D37:D40)</f>
        <v>24659476</v>
      </c>
      <c r="E41" s="78"/>
    </row>
    <row r="42" spans="1:5" ht="15" x14ac:dyDescent="0.25">
      <c r="A42" s="1"/>
      <c r="B42" s="37" t="s">
        <v>33</v>
      </c>
      <c r="C42" s="38">
        <f>+C41+C34</f>
        <v>25480265</v>
      </c>
      <c r="D42" s="39">
        <f>+D41+D34</f>
        <v>38187830</v>
      </c>
      <c r="E42" s="78"/>
    </row>
    <row r="43" spans="1:5" ht="12.75" x14ac:dyDescent="0.2">
      <c r="A43" s="1"/>
      <c r="B43" s="21"/>
      <c r="C43" s="22"/>
      <c r="D43" s="23"/>
      <c r="E43" s="78"/>
    </row>
    <row r="44" spans="1:5" ht="15" x14ac:dyDescent="0.25">
      <c r="A44" s="1"/>
      <c r="B44" s="34" t="s">
        <v>34</v>
      </c>
      <c r="C44" s="35">
        <v>2818628</v>
      </c>
      <c r="D44" s="36">
        <v>4737962</v>
      </c>
      <c r="E44" s="78"/>
    </row>
    <row r="45" spans="1:5" ht="15" x14ac:dyDescent="0.25">
      <c r="A45" s="1"/>
      <c r="B45" s="42"/>
      <c r="C45" s="43"/>
      <c r="D45" s="44"/>
      <c r="E45" s="78"/>
    </row>
    <row r="46" spans="1:5" ht="15.75" thickBot="1" x14ac:dyDescent="0.3">
      <c r="A46" s="1"/>
      <c r="B46" s="45" t="s">
        <v>35</v>
      </c>
      <c r="C46" s="46">
        <v>2119986</v>
      </c>
      <c r="D46" s="47">
        <v>2203710</v>
      </c>
      <c r="E46" s="78"/>
    </row>
    <row r="47" spans="1:5" ht="12.75" x14ac:dyDescent="0.2">
      <c r="A47" s="1"/>
      <c r="B47" s="16"/>
      <c r="C47" s="3"/>
      <c r="D47" s="3"/>
    </row>
    <row r="48" spans="1:5" ht="12.75" hidden="1" x14ac:dyDescent="0.2">
      <c r="A48" s="1"/>
      <c r="B48" s="16"/>
      <c r="C48" s="3"/>
      <c r="D48" s="3"/>
    </row>
    <row r="49" spans="1:4" ht="12.75" hidden="1" x14ac:dyDescent="0.2">
      <c r="A49" s="1"/>
      <c r="B49" s="16"/>
      <c r="C49" s="3"/>
      <c r="D49" s="3"/>
    </row>
    <row r="50" spans="1:4" ht="12.75" hidden="1" x14ac:dyDescent="0.2">
      <c r="A50" s="1"/>
      <c r="B50" s="16"/>
      <c r="C50" s="3"/>
      <c r="D50" s="3"/>
    </row>
    <row r="51" spans="1:4" ht="11.25" x14ac:dyDescent="0.2"/>
    <row r="52" spans="1:4" ht="11.25" x14ac:dyDescent="0.2"/>
    <row r="53" spans="1:4" ht="11.25" x14ac:dyDescent="0.2"/>
    <row r="54" spans="1:4" ht="12" x14ac:dyDescent="0.2">
      <c r="A54" s="6"/>
      <c r="B54" s="7"/>
      <c r="C54" s="74"/>
      <c r="D54" s="74"/>
    </row>
    <row r="55" spans="1:4" ht="12.75" x14ac:dyDescent="0.2">
      <c r="A55" s="1"/>
      <c r="B55" s="8"/>
      <c r="C55" s="71"/>
      <c r="D55" s="71"/>
    </row>
    <row r="56" spans="1:4" ht="12" x14ac:dyDescent="0.2">
      <c r="A56" s="6"/>
      <c r="B56" s="9" t="s">
        <v>36</v>
      </c>
      <c r="C56" s="72" t="s">
        <v>37</v>
      </c>
      <c r="D56" s="72"/>
    </row>
    <row r="57" spans="1:4" ht="12" x14ac:dyDescent="0.2">
      <c r="A57" s="6"/>
      <c r="B57" s="10" t="s">
        <v>38</v>
      </c>
      <c r="C57" s="73" t="s">
        <v>39</v>
      </c>
      <c r="D57" s="73"/>
    </row>
    <row r="58" spans="1:4" ht="11.25" x14ac:dyDescent="0.2"/>
    <row r="59" spans="1:4" ht="11.25" hidden="1" x14ac:dyDescent="0.2"/>
    <row r="60" spans="1:4" ht="11.25" hidden="1" x14ac:dyDescent="0.2"/>
  </sheetData>
  <sheetProtection algorithmName="SHA-512" hashValue="3gwLEBlYiVCBZ5XAlF7QVne4jfv2ZnlkTbX3ufDhG0DT5qBcjfPgPpr0nkCw1nbicPnuSlMEyNlKXWVKa+1xcg==" saltValue="RhuXDRN9NVMsIpS8zlSJKQ==" spinCount="100000" sheet="1" objects="1" scenarios="1" selectLockedCells="1" selectUnlockedCells="1"/>
  <mergeCells count="9">
    <mergeCell ref="C55:D55"/>
    <mergeCell ref="C56:D56"/>
    <mergeCell ref="C57:D57"/>
    <mergeCell ref="C54:D54"/>
    <mergeCell ref="A1:D1"/>
    <mergeCell ref="A2:D2"/>
    <mergeCell ref="A3:D3"/>
    <mergeCell ref="A4:D4"/>
    <mergeCell ref="B5:D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0AAD-1A88-4EAA-BA02-0495028065B8}">
  <dimension ref="A1:G59"/>
  <sheetViews>
    <sheetView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4" customWidth="1"/>
    <col min="2" max="2" width="72.7109375" style="4" customWidth="1"/>
    <col min="3" max="4" width="14.5703125" style="5" customWidth="1"/>
    <col min="5" max="7" width="11.42578125" style="2" customWidth="1"/>
    <col min="8" max="16379" width="11.42578125" style="2"/>
    <col min="16380" max="16384" width="9.7109375" style="2" customWidth="1"/>
  </cols>
  <sheetData>
    <row r="1" spans="1:4" ht="52.5" customHeight="1" x14ac:dyDescent="0.2">
      <c r="A1" s="75"/>
      <c r="B1" s="75"/>
      <c r="C1" s="75"/>
      <c r="D1" s="75"/>
    </row>
    <row r="2" spans="1:4" ht="12.75" x14ac:dyDescent="0.2">
      <c r="A2" s="69" t="s">
        <v>0</v>
      </c>
      <c r="B2" s="69"/>
      <c r="C2" s="69"/>
      <c r="D2" s="69"/>
    </row>
    <row r="3" spans="1:4" ht="12.75" customHeight="1" x14ac:dyDescent="0.2">
      <c r="A3" s="69" t="s">
        <v>40</v>
      </c>
      <c r="B3" s="69"/>
      <c r="C3" s="69"/>
      <c r="D3" s="69"/>
    </row>
    <row r="4" spans="1:4" ht="15" customHeight="1" x14ac:dyDescent="0.2">
      <c r="A4" s="70" t="s">
        <v>1</v>
      </c>
      <c r="B4" s="70"/>
      <c r="C4" s="70"/>
      <c r="D4" s="70"/>
    </row>
    <row r="5" spans="1:4" ht="13.5" thickBot="1" x14ac:dyDescent="0.25">
      <c r="A5" s="1"/>
      <c r="B5" s="76"/>
      <c r="C5" s="76"/>
      <c r="D5" s="76"/>
    </row>
    <row r="6" spans="1:4" ht="12.75" x14ac:dyDescent="0.2">
      <c r="A6" s="1"/>
      <c r="B6" s="48" t="s">
        <v>2</v>
      </c>
      <c r="C6" s="49">
        <v>2020</v>
      </c>
      <c r="D6" s="50">
        <v>2019</v>
      </c>
    </row>
    <row r="7" spans="1:4" ht="12.75" x14ac:dyDescent="0.2">
      <c r="A7" s="1"/>
      <c r="B7" s="21"/>
      <c r="C7" s="51"/>
      <c r="D7" s="52"/>
    </row>
    <row r="8" spans="1:4" ht="12.75" x14ac:dyDescent="0.2">
      <c r="A8" s="1"/>
      <c r="B8" s="24" t="s">
        <v>41</v>
      </c>
      <c r="C8" s="53"/>
      <c r="D8" s="54"/>
    </row>
    <row r="9" spans="1:4" ht="12.75" x14ac:dyDescent="0.2">
      <c r="A9" s="1"/>
      <c r="B9" s="21" t="s">
        <v>42</v>
      </c>
      <c r="C9" s="51">
        <v>20161437</v>
      </c>
      <c r="D9" s="52">
        <v>21225319</v>
      </c>
    </row>
    <row r="10" spans="1:4" ht="12.75" x14ac:dyDescent="0.2">
      <c r="A10" s="1"/>
      <c r="B10" s="24" t="s">
        <v>43</v>
      </c>
      <c r="C10" s="53">
        <f>SUM(C9)</f>
        <v>20161437</v>
      </c>
      <c r="D10" s="54">
        <f>SUM(D9)</f>
        <v>21225319</v>
      </c>
    </row>
    <row r="11" spans="1:4" ht="12.75" hidden="1" x14ac:dyDescent="0.2">
      <c r="A11" s="1"/>
      <c r="B11" s="21"/>
      <c r="C11" s="51"/>
      <c r="D11" s="52"/>
    </row>
    <row r="12" spans="1:4" ht="12.75" x14ac:dyDescent="0.2">
      <c r="A12" s="1"/>
      <c r="B12" s="24" t="s">
        <v>44</v>
      </c>
      <c r="C12" s="53"/>
      <c r="D12" s="54"/>
    </row>
    <row r="13" spans="1:4" ht="12.75" x14ac:dyDescent="0.2">
      <c r="A13" s="1"/>
      <c r="B13" s="21" t="s">
        <v>45</v>
      </c>
      <c r="C13" s="51">
        <v>9295241</v>
      </c>
      <c r="D13" s="52">
        <v>9270955</v>
      </c>
    </row>
    <row r="14" spans="1:4" ht="12.75" x14ac:dyDescent="0.2">
      <c r="A14" s="1"/>
      <c r="B14" s="21" t="s">
        <v>46</v>
      </c>
      <c r="C14" s="51">
        <v>437345</v>
      </c>
      <c r="D14" s="52">
        <v>388847</v>
      </c>
    </row>
    <row r="15" spans="1:4" ht="12.75" x14ac:dyDescent="0.2">
      <c r="A15" s="1"/>
      <c r="B15" s="21" t="s">
        <v>47</v>
      </c>
      <c r="C15" s="51">
        <v>511358</v>
      </c>
      <c r="D15" s="52">
        <v>485407</v>
      </c>
    </row>
    <row r="16" spans="1:4" ht="12.75" x14ac:dyDescent="0.2">
      <c r="A16" s="1"/>
      <c r="B16" s="24" t="s">
        <v>43</v>
      </c>
      <c r="C16" s="53">
        <f>SUM(C13:C15)</f>
        <v>10243944</v>
      </c>
      <c r="D16" s="54">
        <f>SUM(D13:D15)</f>
        <v>10145209</v>
      </c>
    </row>
    <row r="17" spans="1:4" ht="12.75" x14ac:dyDescent="0.2">
      <c r="A17" s="1"/>
      <c r="B17" s="21"/>
      <c r="C17" s="51"/>
      <c r="D17" s="52"/>
    </row>
    <row r="18" spans="1:4" ht="12.75" x14ac:dyDescent="0.2">
      <c r="A18" s="1"/>
      <c r="B18" s="55" t="s">
        <v>48</v>
      </c>
      <c r="C18" s="56">
        <f>C10-C16</f>
        <v>9917493</v>
      </c>
      <c r="D18" s="57">
        <f>D10-D16</f>
        <v>11080110</v>
      </c>
    </row>
    <row r="19" spans="1:4" ht="12.75" x14ac:dyDescent="0.2">
      <c r="A19" s="1"/>
      <c r="B19" s="21"/>
      <c r="C19" s="51"/>
      <c r="D19" s="52"/>
    </row>
    <row r="20" spans="1:4" ht="12.75" x14ac:dyDescent="0.2">
      <c r="A20" s="1"/>
      <c r="B20" s="24" t="s">
        <v>49</v>
      </c>
      <c r="C20" s="53"/>
      <c r="D20" s="54"/>
    </row>
    <row r="21" spans="1:4" ht="12.75" x14ac:dyDescent="0.2">
      <c r="A21" s="1"/>
      <c r="B21" s="21" t="s">
        <v>50</v>
      </c>
      <c r="C21" s="51">
        <v>4188807</v>
      </c>
      <c r="D21" s="52">
        <v>4165408</v>
      </c>
    </row>
    <row r="22" spans="1:4" ht="12.75" x14ac:dyDescent="0.2">
      <c r="A22" s="1"/>
      <c r="B22" s="21" t="s">
        <v>51</v>
      </c>
      <c r="C22" s="51">
        <v>446765</v>
      </c>
      <c r="D22" s="52">
        <v>382978</v>
      </c>
    </row>
    <row r="23" spans="1:4" ht="12.75" x14ac:dyDescent="0.2">
      <c r="A23" s="1"/>
      <c r="B23" s="21" t="s">
        <v>52</v>
      </c>
      <c r="C23" s="51">
        <v>9932</v>
      </c>
      <c r="D23" s="52">
        <v>4340</v>
      </c>
    </row>
    <row r="24" spans="1:4" ht="12.75" x14ac:dyDescent="0.2">
      <c r="A24" s="1"/>
      <c r="B24" s="24" t="s">
        <v>43</v>
      </c>
      <c r="C24" s="53">
        <f>SUM(C21:C23)</f>
        <v>4645504</v>
      </c>
      <c r="D24" s="54">
        <f>SUM(D21:D23)</f>
        <v>4552726</v>
      </c>
    </row>
    <row r="25" spans="1:4" ht="12.75" x14ac:dyDescent="0.2">
      <c r="A25" s="1"/>
      <c r="B25" s="21"/>
      <c r="C25" s="51"/>
      <c r="D25" s="52"/>
    </row>
    <row r="26" spans="1:4" ht="12.75" x14ac:dyDescent="0.2">
      <c r="A26" s="1"/>
      <c r="B26" s="24" t="s">
        <v>53</v>
      </c>
      <c r="C26" s="53"/>
      <c r="D26" s="54"/>
    </row>
    <row r="27" spans="1:4" ht="12.75" x14ac:dyDescent="0.2">
      <c r="A27" s="1"/>
      <c r="B27" s="21" t="s">
        <v>54</v>
      </c>
      <c r="C27" s="51">
        <v>313</v>
      </c>
      <c r="D27" s="52">
        <v>255</v>
      </c>
    </row>
    <row r="28" spans="1:4" ht="12.75" x14ac:dyDescent="0.2">
      <c r="A28" s="1"/>
      <c r="B28" s="21" t="s">
        <v>55</v>
      </c>
      <c r="C28" s="58">
        <v>-321374</v>
      </c>
      <c r="D28" s="59">
        <v>-378143</v>
      </c>
    </row>
    <row r="29" spans="1:4" ht="12.75" x14ac:dyDescent="0.2">
      <c r="A29" s="1"/>
      <c r="B29" s="24" t="s">
        <v>43</v>
      </c>
      <c r="C29" s="60">
        <f>SUM(C27:C28)</f>
        <v>-321061</v>
      </c>
      <c r="D29" s="61">
        <f>SUM(D27:D28)</f>
        <v>-377888</v>
      </c>
    </row>
    <row r="30" spans="1:4" ht="12.75" x14ac:dyDescent="0.2">
      <c r="A30" s="1"/>
      <c r="B30" s="21"/>
      <c r="C30" s="58"/>
      <c r="D30" s="59"/>
    </row>
    <row r="31" spans="1:4" ht="12.75" x14ac:dyDescent="0.2">
      <c r="A31" s="1"/>
      <c r="B31" s="24" t="s">
        <v>56</v>
      </c>
      <c r="C31" s="60"/>
      <c r="D31" s="61"/>
    </row>
    <row r="32" spans="1:4" ht="12.75" x14ac:dyDescent="0.2">
      <c r="A32" s="1"/>
      <c r="B32" s="21" t="s">
        <v>57</v>
      </c>
      <c r="C32" s="58">
        <v>3790</v>
      </c>
      <c r="D32" s="59">
        <v>11764</v>
      </c>
    </row>
    <row r="33" spans="1:7" ht="12.75" x14ac:dyDescent="0.2">
      <c r="A33" s="1"/>
      <c r="B33" s="21" t="s">
        <v>58</v>
      </c>
      <c r="C33" s="58">
        <v>-3968</v>
      </c>
      <c r="D33" s="59">
        <v>-2508</v>
      </c>
    </row>
    <row r="34" spans="1:7" ht="12.75" x14ac:dyDescent="0.2">
      <c r="A34" s="1"/>
      <c r="B34" s="21" t="s">
        <v>59</v>
      </c>
      <c r="C34" s="58">
        <v>18043</v>
      </c>
      <c r="D34" s="59">
        <v>25090</v>
      </c>
    </row>
    <row r="35" spans="1:7" ht="12.75" x14ac:dyDescent="0.2">
      <c r="A35" s="1"/>
      <c r="B35" s="21" t="s">
        <v>60</v>
      </c>
      <c r="C35" s="58">
        <v>-16740</v>
      </c>
      <c r="D35" s="59">
        <v>-30873</v>
      </c>
    </row>
    <row r="36" spans="1:7" ht="12.75" x14ac:dyDescent="0.2">
      <c r="A36" s="1"/>
      <c r="B36" s="24" t="s">
        <v>43</v>
      </c>
      <c r="C36" s="60">
        <f>SUM(C32:C35)</f>
        <v>1125</v>
      </c>
      <c r="D36" s="61">
        <f>SUM(D32:D35)</f>
        <v>3473</v>
      </c>
    </row>
    <row r="37" spans="1:7" ht="12.75" x14ac:dyDescent="0.2">
      <c r="A37" s="1"/>
      <c r="B37" s="21"/>
      <c r="C37" s="51"/>
      <c r="D37" s="52"/>
    </row>
    <row r="38" spans="1:7" ht="12.75" x14ac:dyDescent="0.2">
      <c r="A38" s="1"/>
      <c r="B38" s="62" t="s">
        <v>61</v>
      </c>
      <c r="C38" s="63">
        <f>C10-C16-C24-C29-C36</f>
        <v>5591925</v>
      </c>
      <c r="D38" s="64">
        <f>D10-D16-D24-D29-D36</f>
        <v>6901799</v>
      </c>
    </row>
    <row r="39" spans="1:7" ht="12.75" x14ac:dyDescent="0.2">
      <c r="A39" s="1"/>
      <c r="B39" s="21"/>
      <c r="C39" s="51"/>
      <c r="D39" s="52"/>
    </row>
    <row r="40" spans="1:7" ht="12.75" x14ac:dyDescent="0.2">
      <c r="A40" s="1"/>
      <c r="B40" s="21" t="s">
        <v>62</v>
      </c>
      <c r="C40" s="51">
        <v>1596692</v>
      </c>
      <c r="D40" s="52">
        <v>1914813</v>
      </c>
    </row>
    <row r="41" spans="1:7" ht="12.75" x14ac:dyDescent="0.2">
      <c r="A41" s="1"/>
      <c r="B41" s="21" t="s">
        <v>63</v>
      </c>
      <c r="C41" s="51">
        <v>176784</v>
      </c>
      <c r="D41" s="52">
        <v>208670</v>
      </c>
    </row>
    <row r="42" spans="1:7" ht="12.75" x14ac:dyDescent="0.2">
      <c r="A42" s="1"/>
      <c r="B42" s="24" t="s">
        <v>64</v>
      </c>
      <c r="C42" s="53">
        <f>+C38-C40-C41</f>
        <v>3818449</v>
      </c>
      <c r="D42" s="54">
        <f>D38-D40-D41</f>
        <v>4778316</v>
      </c>
    </row>
    <row r="43" spans="1:7" ht="12.75" x14ac:dyDescent="0.2">
      <c r="A43" s="1"/>
      <c r="B43" s="21"/>
      <c r="C43" s="58"/>
      <c r="D43" s="52"/>
    </row>
    <row r="44" spans="1:7" ht="12.75" x14ac:dyDescent="0.2">
      <c r="A44" s="1"/>
      <c r="B44" s="21" t="s">
        <v>65</v>
      </c>
      <c r="C44" s="65">
        <v>-1095</v>
      </c>
      <c r="D44" s="59" t="s">
        <v>66</v>
      </c>
      <c r="F44" s="17"/>
      <c r="G44" s="17"/>
    </row>
    <row r="45" spans="1:7" ht="12.75" x14ac:dyDescent="0.2">
      <c r="A45" s="1"/>
      <c r="B45" s="21"/>
      <c r="C45" s="65"/>
      <c r="D45" s="59"/>
    </row>
    <row r="46" spans="1:7" ht="13.5" thickBot="1" x14ac:dyDescent="0.25">
      <c r="A46" s="1"/>
      <c r="B46" s="66" t="s">
        <v>67</v>
      </c>
      <c r="C46" s="67">
        <f>+C42-C44</f>
        <v>3819544</v>
      </c>
      <c r="D46" s="68">
        <f>+D42</f>
        <v>4778316</v>
      </c>
    </row>
    <row r="47" spans="1:7" ht="12.75" x14ac:dyDescent="0.2">
      <c r="A47" s="1"/>
      <c r="B47" s="14"/>
      <c r="C47" s="11"/>
      <c r="D47" s="11"/>
    </row>
    <row r="48" spans="1:7" ht="12.75" hidden="1" x14ac:dyDescent="0.2">
      <c r="A48" s="12"/>
      <c r="B48" s="15" t="s">
        <v>68</v>
      </c>
      <c r="C48" s="13">
        <f>C46/1000000</f>
        <v>3.8195440000000001</v>
      </c>
      <c r="D48" s="13">
        <f>D46/1000000</f>
        <v>4.7783160000000002</v>
      </c>
    </row>
    <row r="49" spans="1:4" ht="12.75" hidden="1" x14ac:dyDescent="0.2">
      <c r="A49" s="1"/>
      <c r="B49" s="14"/>
      <c r="C49" s="11"/>
      <c r="D49" s="11"/>
    </row>
    <row r="50" spans="1:4" ht="12.75" hidden="1" x14ac:dyDescent="0.2">
      <c r="A50" s="1"/>
      <c r="B50" s="14"/>
      <c r="C50" s="11"/>
      <c r="D50" s="11"/>
    </row>
    <row r="51" spans="1:4" ht="11.25" x14ac:dyDescent="0.2"/>
    <row r="52" spans="1:4" ht="11.25" x14ac:dyDescent="0.2"/>
    <row r="53" spans="1:4" ht="11.25" x14ac:dyDescent="0.2"/>
    <row r="54" spans="1:4" ht="12.75" x14ac:dyDescent="0.2">
      <c r="A54" s="1"/>
      <c r="B54" s="8"/>
      <c r="C54" s="71"/>
      <c r="D54" s="71"/>
    </row>
    <row r="55" spans="1:4" ht="12" x14ac:dyDescent="0.2">
      <c r="A55" s="6"/>
      <c r="B55" s="9" t="s">
        <v>36</v>
      </c>
      <c r="C55" s="72" t="s">
        <v>37</v>
      </c>
      <c r="D55" s="72"/>
    </row>
    <row r="56" spans="1:4" ht="12" x14ac:dyDescent="0.2">
      <c r="A56" s="6"/>
      <c r="B56" s="10" t="s">
        <v>38</v>
      </c>
      <c r="C56" s="73" t="s">
        <v>39</v>
      </c>
      <c r="D56" s="73"/>
    </row>
    <row r="57" spans="1:4" ht="11.25" x14ac:dyDescent="0.2"/>
    <row r="58" spans="1:4" ht="11.25" x14ac:dyDescent="0.2"/>
    <row r="59" spans="1:4" ht="11.25" hidden="1" x14ac:dyDescent="0.2"/>
  </sheetData>
  <sheetProtection algorithmName="SHA-512" hashValue="slAgW1rrKjTaZEaNoKAHcGIzoKGhG7Ue6eApuXDZgiCSUrC0MXfi5MDotmgtT0tTG6OAy/TfWARH2ThGWkQmcA==" saltValue="vesvz2muUmYQ/7+sqXXHcg==" spinCount="100000" sheet="1" objects="1" scenarios="1" selectLockedCells="1" selectUnlockedCells="1"/>
  <mergeCells count="8">
    <mergeCell ref="C55:D55"/>
    <mergeCell ref="C56:D56"/>
    <mergeCell ref="C54:D54"/>
    <mergeCell ref="A1:D1"/>
    <mergeCell ref="A2:D2"/>
    <mergeCell ref="A3:D3"/>
    <mergeCell ref="A4:D4"/>
    <mergeCell ref="B5:D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709B27B7C0C943B2DB21C4EEE47793" ma:contentTypeVersion="11" ma:contentTypeDescription="Crear nuevo documento." ma:contentTypeScope="" ma:versionID="618c18296f98bf525c5e875bd7bf8b3e">
  <xsd:schema xmlns:xsd="http://www.w3.org/2001/XMLSchema" xmlns:xs="http://www.w3.org/2001/XMLSchema" xmlns:p="http://schemas.microsoft.com/office/2006/metadata/properties" xmlns:ns2="d2f9bc58-e3e0-4b39-a68b-8310abc41d89" xmlns:ns3="5302f2ff-b063-4d96-9564-86a8e2eafea6" targetNamespace="http://schemas.microsoft.com/office/2006/metadata/properties" ma:root="true" ma:fieldsID="c9756005651711002f8128bb4a3fbfa9" ns2:_="" ns3:_="">
    <xsd:import namespace="d2f9bc58-e3e0-4b39-a68b-8310abc41d89"/>
    <xsd:import namespace="5302f2ff-b063-4d96-9564-86a8e2eaf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9bc58-e3e0-4b39-a68b-8310abc41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2f2ff-b063-4d96-9564-86a8e2eaf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302f2ff-b063-4d96-9564-86a8e2eafea6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6A5EB-2A56-4625-8B6D-FC572B0D9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9bc58-e3e0-4b39-a68b-8310abc41d89"/>
    <ds:schemaRef ds:uri="5302f2ff-b063-4d96-9564-86a8e2eaf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480DB-E105-493D-9BED-77AC10942E75}">
  <ds:schemaRefs>
    <ds:schemaRef ds:uri="d2f9bc58-e3e0-4b39-a68b-8310abc41d89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302f2ff-b063-4d96-9564-86a8e2eafe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3D6758-7E89-4A82-ADB9-B7C49AE81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 </vt:lpstr>
      <vt:lpstr>Estado de Resultados</vt:lpstr>
      <vt:lpstr>'Balance General '!Área_de_impresión</vt:lpstr>
      <vt:lpstr>'Estado de Resultados'!Área_de_impresión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CGALINDO</dc:creator>
  <cp:lastModifiedBy>CGALINDO</cp:lastModifiedBy>
  <cp:lastPrinted>2020-05-12T21:27:17Z</cp:lastPrinted>
  <dcterms:created xsi:type="dcterms:W3CDTF">2020-05-05T17:15:03Z</dcterms:created>
  <dcterms:modified xsi:type="dcterms:W3CDTF">2020-05-12T21:28:17Z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0x0101009E709B27B7C0C943B2DB21C4EEE47793</vt:lpwstr>
  </property>
  <property fmtid="{D5CDD505-2E9C-101B-9397-08002B2CF9AE}" pid="3" name="Order">
    <vt:r8>5100</vt:r8>
  </property>
  <property fmtid="{D5CDD505-2E9C-101B-9397-08002B2CF9AE}" pid="4" name="ComplianceAssetId">
    <vt:lpwstr/>
  </property>
</Properties>
</file>