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.LAPTOP-PIRHQ0Q6\Desktop\"/>
    </mc:Choice>
  </mc:AlternateContent>
  <xr:revisionPtr revIDLastSave="0" documentId="13_ncr:1_{D3DAD304-A3D6-4E62-9171-5EF5C10C02BD}" xr6:coauthVersionLast="45" xr6:coauthVersionMax="45" xr10:uidLastSave="{00000000-0000-0000-0000-000000000000}"/>
  <bookViews>
    <workbookView xWindow="-120" yWindow="-120" windowWidth="20730" windowHeight="11160" xr2:uid="{0865ED7B-695D-4082-ACCD-5BF25056AACE}"/>
  </bookViews>
  <sheets>
    <sheet name="bg" sheetId="4" r:id="rId1"/>
    <sheet name="er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3" l="1"/>
  <c r="F50" i="3" s="1"/>
  <c r="D41" i="4"/>
  <c r="C41" i="4"/>
  <c r="D33" i="4"/>
  <c r="C33" i="4"/>
  <c r="D29" i="4"/>
  <c r="C29" i="4"/>
  <c r="D21" i="4"/>
  <c r="C21" i="4"/>
  <c r="D14" i="4"/>
  <c r="C14" i="4"/>
  <c r="D48" i="3"/>
  <c r="D36" i="3"/>
  <c r="C36" i="3"/>
  <c r="D29" i="3"/>
  <c r="C29" i="3"/>
  <c r="D24" i="3"/>
  <c r="C24" i="3"/>
  <c r="D16" i="3"/>
  <c r="C16" i="3"/>
  <c r="D10" i="3"/>
  <c r="C10" i="3"/>
  <c r="D38" i="3" l="1"/>
  <c r="D42" i="3" s="1"/>
  <c r="C38" i="3"/>
  <c r="C42" i="3" s="1"/>
  <c r="C46" i="3" s="1"/>
  <c r="C22" i="4"/>
  <c r="C34" i="4"/>
  <c r="D22" i="4"/>
  <c r="D34" i="4"/>
  <c r="D42" i="4" s="1"/>
  <c r="C18" i="3"/>
  <c r="D18" i="3"/>
  <c r="C48" i="3" l="1"/>
  <c r="C50" i="3"/>
  <c r="E50" i="3" s="1"/>
  <c r="C42" i="4"/>
</calcChain>
</file>

<file path=xl/sharedStrings.xml><?xml version="1.0" encoding="utf-8"?>
<sst xmlns="http://schemas.openxmlformats.org/spreadsheetml/2006/main" count="81" uniqueCount="70">
  <si>
    <t>ADMINISTRADORA DE FONDOS DE PENSIONES CRECER. S.A</t>
  </si>
  <si>
    <t>(Expresados en dólares de los Estados Unidos de América)</t>
  </si>
  <si>
    <t>DESCRIPCION</t>
  </si>
  <si>
    <t>BALANCE GENERAL AL 31 DE MARZO DE 2020 Y 31 DE DICIEMBRE DE 2019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</si>
  <si>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</si>
  <si>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</si>
  <si>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</si>
  <si>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</si>
  <si>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</si>
  <si>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</si>
  <si>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</si>
  <si>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</si>
  <si>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</si>
  <si>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</si>
  <si>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</si>
  <si>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</si>
  <si>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</si>
  <si>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</si>
  <si>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</si>
  <si>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</si>
  <si>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</si>
  <si>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</si>
  <si>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</si>
  <si>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</si>
  <si>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</si>
  <si>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</si>
  <si>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</si>
  <si>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</si>
  <si>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</si>
  <si>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</si>
  <si>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</si>
  <si>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</si>
  <si>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</si>
  <si>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</si>
  <si>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</si>
  <si>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</si>
  <si>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</si>
  <si>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</si>
  <si>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</si>
  <si>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</si>
  <si>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31 DE MARZO</t>
  </si>
  <si>
    <t xml:space="preserve">INGRESOS POR ADMINISTRACION DE FONDOS DE PENSIONES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</si>
  <si>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</si>
  <si>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</si>
  <si>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</si>
  <si>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</si>
  <si>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</si>
  <si>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</si>
  <si>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</si>
  <si>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</si>
  <si>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</si>
  <si>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</si>
  <si>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</si>
  <si>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>-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</si>
  <si>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</si>
  <si>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</si>
  <si>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</si>
  <si>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</si>
  <si>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</si>
  <si>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</si>
  <si>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</si>
  <si>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</si>
  <si>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</si>
  <si>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</si>
  <si>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</si>
  <si>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</si>
  <si>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</si>
  <si>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</si>
  <si>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</si>
  <si>
    <t>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</si>
</sst>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2" applyNumberFormat="0" applyFill="0" applyAlignment="0" applyProtection="0"/>
    <xf numFmtId="166" fontId="2" fillId="0" borderId="0" applyFont="0" applyFill="0" applyBorder="0" applyAlignment="0" applyProtection="0"/>
  </cellStyleXfs>
  <cellXfs count="85">
    <xf numFmtId="0" fontId="0" fillId="0" borderId="0" xfId="0"/>
    <xf numFmtId="49" fontId="2" fillId="3" borderId="0" xfId="0" applyNumberFormat="1" applyFont="1" applyFill="1"/>
    <xf numFmtId="0" fontId="4" fillId="3" borderId="0" xfId="0" applyFont="1" applyFill="1"/>
    <xf numFmtId="38" fontId="2" fillId="3" borderId="0" xfId="0" applyNumberFormat="1" applyFont="1" applyFill="1"/>
    <xf numFmtId="49" fontId="2" fillId="3" borderId="0" xfId="0" applyNumberFormat="1" applyFont="1" applyFill="1" applyAlignment="1">
      <alignment horizontal="left"/>
    </xf>
    <xf numFmtId="37" fontId="2" fillId="3" borderId="0" xfId="0" applyNumberFormat="1" applyFont="1" applyFill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5" fillId="3" borderId="0" xfId="0" applyNumberFormat="1" applyFont="1" applyFill="1"/>
    <xf numFmtId="49" fontId="5" fillId="3" borderId="0" xfId="0" applyNumberFormat="1" applyFont="1" applyFill="1" applyAlignment="1">
      <alignment horizontal="center"/>
    </xf>
    <xf numFmtId="49" fontId="4" fillId="0" borderId="0" xfId="0" applyNumberFormat="1" applyFont="1"/>
    <xf numFmtId="49" fontId="4" fillId="4" borderId="0" xfId="0" applyNumberFormat="1" applyFont="1" applyFill="1"/>
    <xf numFmtId="38" fontId="4" fillId="4" borderId="0" xfId="0" applyNumberFormat="1" applyFont="1" applyFill="1"/>
    <xf numFmtId="0" fontId="4" fillId="0" borderId="0" xfId="0" applyFont="1"/>
    <xf numFmtId="49" fontId="2" fillId="3" borderId="1" xfId="0" applyNumberFormat="1" applyFont="1" applyFill="1" applyBorder="1"/>
    <xf numFmtId="49" fontId="6" fillId="3" borderId="0" xfId="0" applyNumberFormat="1" applyFont="1" applyFill="1" applyAlignment="1">
      <alignment horizontal="center" vertical="top" wrapText="1"/>
    </xf>
    <xf numFmtId="49" fontId="5" fillId="3" borderId="0" xfId="0" applyNumberFormat="1" applyFont="1" applyFill="1" applyAlignment="1">
      <alignment horizontal="center" vertical="top" wrapText="1"/>
    </xf>
    <xf numFmtId="38" fontId="2" fillId="3" borderId="0" xfId="0" applyNumberFormat="1" applyFont="1" applyFill="1" applyAlignment="1">
      <alignment horizontal="right"/>
    </xf>
    <xf numFmtId="49" fontId="3" fillId="3" borderId="0" xfId="0" applyNumberFormat="1" applyFont="1" applyFill="1"/>
    <xf numFmtId="49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right"/>
    </xf>
    <xf numFmtId="165" fontId="4" fillId="3" borderId="0" xfId="1" applyNumberFormat="1" applyFont="1" applyFill="1"/>
    <xf numFmtId="165" fontId="4" fillId="0" borderId="0" xfId="1" applyNumberFormat="1" applyFont="1"/>
    <xf numFmtId="10" fontId="4" fillId="3" borderId="0" xfId="2" applyNumberFormat="1" applyFont="1" applyFill="1"/>
    <xf numFmtId="49" fontId="8" fillId="5" borderId="3" xfId="3" applyNumberFormat="1" applyFill="1" applyBorder="1" applyAlignment="1">
      <alignment horizontal="center"/>
    </xf>
    <xf numFmtId="0" fontId="8" fillId="5" borderId="4" xfId="3" applyNumberFormat="1" applyFill="1" applyBorder="1" applyAlignment="1">
      <alignment horizontal="center"/>
    </xf>
    <xf numFmtId="49" fontId="8" fillId="5" borderId="5" xfId="3" applyNumberForma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left"/>
    </xf>
    <xf numFmtId="38" fontId="2" fillId="3" borderId="7" xfId="0" applyNumberFormat="1" applyFont="1" applyFill="1" applyBorder="1"/>
    <xf numFmtId="38" fontId="2" fillId="3" borderId="8" xfId="0" applyNumberFormat="1" applyFont="1" applyFill="1" applyBorder="1"/>
    <xf numFmtId="49" fontId="3" fillId="3" borderId="6" xfId="0" applyNumberFormat="1" applyFont="1" applyFill="1" applyBorder="1" applyAlignment="1">
      <alignment horizontal="left"/>
    </xf>
    <xf numFmtId="38" fontId="3" fillId="3" borderId="7" xfId="0" applyNumberFormat="1" applyFont="1" applyFill="1" applyBorder="1"/>
    <xf numFmtId="38" fontId="3" fillId="3" borderId="8" xfId="0" applyNumberFormat="1" applyFont="1" applyFill="1" applyBorder="1"/>
    <xf numFmtId="49" fontId="9" fillId="5" borderId="6" xfId="3" applyNumberFormat="1" applyFont="1" applyFill="1" applyBorder="1" applyAlignment="1">
      <alignment horizontal="left"/>
    </xf>
    <xf numFmtId="167" fontId="9" fillId="5" borderId="7" xfId="4" applyNumberFormat="1" applyFont="1" applyFill="1" applyBorder="1"/>
    <xf numFmtId="38" fontId="9" fillId="5" borderId="8" xfId="3" applyNumberFormat="1" applyFont="1" applyFill="1" applyBorder="1"/>
    <xf numFmtId="38" fontId="9" fillId="5" borderId="9" xfId="3" applyNumberFormat="1" applyFont="1" applyFill="1" applyBorder="1"/>
    <xf numFmtId="49" fontId="10" fillId="6" borderId="6" xfId="3" applyNumberFormat="1" applyFont="1" applyFill="1" applyBorder="1" applyAlignment="1">
      <alignment horizontal="left"/>
    </xf>
    <xf numFmtId="167" fontId="10" fillId="6" borderId="7" xfId="4" applyNumberFormat="1" applyFont="1" applyFill="1" applyBorder="1"/>
    <xf numFmtId="38" fontId="10" fillId="6" borderId="9" xfId="3" applyNumberFormat="1" applyFont="1" applyFill="1" applyBorder="1"/>
    <xf numFmtId="49" fontId="8" fillId="5" borderId="6" xfId="3" applyNumberFormat="1" applyFill="1" applyBorder="1" applyAlignment="1">
      <alignment horizontal="left"/>
    </xf>
    <xf numFmtId="167" fontId="8" fillId="5" borderId="7" xfId="4" applyNumberFormat="1" applyFont="1" applyFill="1" applyBorder="1"/>
    <xf numFmtId="38" fontId="8" fillId="5" borderId="9" xfId="3" applyNumberFormat="1" applyFill="1" applyBorder="1"/>
    <xf numFmtId="49" fontId="7" fillId="6" borderId="6" xfId="3" applyNumberFormat="1" applyFont="1" applyFill="1" applyBorder="1" applyAlignment="1">
      <alignment horizontal="left"/>
    </xf>
    <xf numFmtId="167" fontId="7" fillId="6" borderId="7" xfId="4" applyNumberFormat="1" applyFont="1" applyFill="1" applyBorder="1"/>
    <xf numFmtId="38" fontId="7" fillId="6" borderId="9" xfId="3" applyNumberFormat="1" applyFont="1" applyFill="1" applyBorder="1"/>
    <xf numFmtId="49" fontId="8" fillId="4" borderId="6" xfId="3" applyNumberFormat="1" applyFill="1" applyBorder="1" applyAlignment="1">
      <alignment horizontal="left"/>
    </xf>
    <xf numFmtId="38" fontId="8" fillId="4" borderId="7" xfId="3" applyNumberFormat="1" applyFill="1" applyBorder="1"/>
    <xf numFmtId="38" fontId="8" fillId="4" borderId="9" xfId="3" applyNumberFormat="1" applyFill="1" applyBorder="1"/>
    <xf numFmtId="49" fontId="8" fillId="5" borderId="10" xfId="3" applyNumberFormat="1" applyFill="1" applyBorder="1" applyAlignment="1">
      <alignment horizontal="left"/>
    </xf>
    <xf numFmtId="167" fontId="8" fillId="5" borderId="11" xfId="4" applyNumberFormat="1" applyFont="1" applyFill="1" applyBorder="1"/>
    <xf numFmtId="38" fontId="8" fillId="5" borderId="12" xfId="3" applyNumberFormat="1" applyFill="1" applyBorder="1"/>
    <xf numFmtId="37" fontId="2" fillId="3" borderId="13" xfId="0" applyNumberFormat="1" applyFont="1" applyFill="1" applyBorder="1"/>
    <xf numFmtId="37" fontId="2" fillId="3" borderId="14" xfId="0" applyNumberFormat="1" applyFont="1" applyFill="1" applyBorder="1"/>
    <xf numFmtId="49" fontId="9" fillId="5" borderId="3" xfId="3" applyNumberFormat="1" applyFont="1" applyFill="1" applyBorder="1" applyAlignment="1">
      <alignment horizontal="center"/>
    </xf>
    <xf numFmtId="0" fontId="11" fillId="5" borderId="4" xfId="3" applyNumberFormat="1" applyFont="1" applyFill="1" applyBorder="1" applyAlignment="1">
      <alignment horizontal="center"/>
    </xf>
    <xf numFmtId="49" fontId="11" fillId="5" borderId="5" xfId="3" applyNumberFormat="1" applyFont="1" applyFill="1" applyBorder="1" applyAlignment="1">
      <alignment horizontal="center"/>
    </xf>
    <xf numFmtId="38" fontId="2" fillId="3" borderId="7" xfId="0" applyNumberFormat="1" applyFont="1" applyFill="1" applyBorder="1" applyAlignment="1">
      <alignment horizontal="right"/>
    </xf>
    <xf numFmtId="38" fontId="2" fillId="3" borderId="8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/>
    </xf>
    <xf numFmtId="49" fontId="10" fillId="6" borderId="15" xfId="0" applyNumberFormat="1" applyFont="1" applyFill="1" applyBorder="1" applyAlignment="1">
      <alignment horizontal="left"/>
    </xf>
    <xf numFmtId="38" fontId="10" fillId="6" borderId="7" xfId="0" applyNumberFormat="1" applyFont="1" applyFill="1" applyBorder="1" applyAlignment="1">
      <alignment horizontal="right"/>
    </xf>
    <xf numFmtId="38" fontId="10" fillId="6" borderId="8" xfId="0" applyNumberFormat="1" applyFont="1" applyFill="1" applyBorder="1" applyAlignment="1">
      <alignment horizontal="right"/>
    </xf>
    <xf numFmtId="37" fontId="2" fillId="3" borderId="7" xfId="0" applyNumberFormat="1" applyFont="1" applyFill="1" applyBorder="1" applyAlignment="1">
      <alignment horizontal="right"/>
    </xf>
    <xf numFmtId="37" fontId="2" fillId="3" borderId="8" xfId="0" applyNumberFormat="1" applyFont="1" applyFill="1" applyBorder="1" applyAlignment="1">
      <alignment horizontal="right"/>
    </xf>
    <xf numFmtId="37" fontId="3" fillId="3" borderId="7" xfId="0" applyNumberFormat="1" applyFont="1" applyFill="1" applyBorder="1" applyAlignment="1">
      <alignment horizontal="right"/>
    </xf>
    <xf numFmtId="37" fontId="3" fillId="3" borderId="8" xfId="0" applyNumberFormat="1" applyFont="1" applyFill="1" applyBorder="1" applyAlignment="1">
      <alignment horizontal="right"/>
    </xf>
    <xf numFmtId="49" fontId="3" fillId="5" borderId="15" xfId="0" applyNumberFormat="1" applyFont="1" applyFill="1" applyBorder="1" applyAlignment="1">
      <alignment horizontal="left"/>
    </xf>
    <xf numFmtId="37" fontId="3" fillId="5" borderId="7" xfId="0" applyNumberFormat="1" applyFont="1" applyFill="1" applyBorder="1" applyAlignment="1">
      <alignment horizontal="right"/>
    </xf>
    <xf numFmtId="37" fontId="3" fillId="5" borderId="8" xfId="0" applyNumberFormat="1" applyFont="1" applyFill="1" applyBorder="1" applyAlignment="1">
      <alignment horizontal="right"/>
    </xf>
    <xf numFmtId="49" fontId="10" fillId="7" borderId="16" xfId="0" applyNumberFormat="1" applyFont="1" applyFill="1" applyBorder="1" applyAlignment="1">
      <alignment horizontal="left"/>
    </xf>
    <xf numFmtId="38" fontId="10" fillId="7" borderId="11" xfId="0" applyNumberFormat="1" applyFont="1" applyFill="1" applyBorder="1" applyAlignment="1">
      <alignment horizontal="right"/>
    </xf>
    <xf numFmtId="38" fontId="10" fillId="7" borderId="17" xfId="0" applyNumberFormat="1" applyFont="1" applyFill="1" applyBorder="1" applyAlignment="1">
      <alignment horizontal="right"/>
    </xf>
    <xf numFmtId="49" fontId="2" fillId="3" borderId="9" xfId="0" applyNumberFormat="1" applyFont="1" applyFill="1" applyBorder="1"/>
    <xf numFmtId="0" fontId="4" fillId="3" borderId="6" xfId="0" applyFont="1" applyFill="1" applyBorder="1"/>
    <xf numFmtId="37" fontId="2" fillId="3" borderId="13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4" xr:uid="{97C1D3D7-761B-4BD8-9064-9C1C8D3A0EDA}"/>
    <cellStyle name="Normal" xfId="0" builtinId="0"/>
    <cellStyle name="Porcentaje" xfId="2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66675</xdr:rowOff>
    </xdr:from>
    <xdr:to>
      <xdr:col>2</xdr:col>
      <xdr:colOff>405156</xdr:colOff>
      <xdr:row>0</xdr:row>
      <xdr:rowOff>644868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335FEC0-F871-419A-A58C-2CE09BD5C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66675"/>
          <a:ext cx="2319681" cy="578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0</xdr:row>
      <xdr:rowOff>85724</xdr:rowOff>
    </xdr:from>
    <xdr:to>
      <xdr:col>1</xdr:col>
      <xdr:colOff>4648200</xdr:colOff>
      <xdr:row>0</xdr:row>
      <xdr:rowOff>628649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7A8BC90F-3924-434C-B326-ED7A49E250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85724"/>
          <a:ext cx="23145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CAC0-FF7C-4D21-AA5B-BAA01D195616}">
  <dimension ref="A1:G66"/>
  <sheetViews>
    <sheetView tabSelected="1" workbookViewId="0">
      <selection sqref="A1:XFD1048576"/>
    </sheetView>
  </sheetViews>
  <sheetFormatPr baseColWidth="10" defaultColWidth="11.42578125" defaultRowHeight="0" customHeight="1" zeroHeight="1" x14ac:dyDescent="0.2"/>
  <cols>
    <col min="1" max="1" width="1.7109375" style="6" customWidth="1"/>
    <col min="2" max="2" width="61.28515625" style="6" customWidth="1"/>
    <col min="3" max="4" width="14.5703125" style="7" customWidth="1"/>
    <col min="5" max="5" width="11.42578125" style="2" customWidth="1"/>
    <col min="6" max="6" width="11.42578125" style="21" customWidth="1"/>
    <col min="7" max="7" width="11.42578125" style="2" customWidth="1"/>
    <col min="8" max="16379" width="11.42578125" style="2"/>
    <col min="16380" max="16384" width="4" style="2" customWidth="1"/>
  </cols>
  <sheetData>
    <row r="1" spans="1:6" ht="52.5" customHeight="1" x14ac:dyDescent="0.2">
      <c r="A1" s="83"/>
      <c r="B1" s="83"/>
      <c r="C1" s="83"/>
      <c r="D1" s="83"/>
    </row>
    <row r="2" spans="1:6" ht="12.75" x14ac:dyDescent="0.2">
      <c r="A2" s="77" t="s">
        <v>0</v>
      </c>
      <c r="B2" s="77"/>
      <c r="C2" s="77"/>
      <c r="D2" s="77"/>
    </row>
    <row r="3" spans="1:6" ht="12.75" customHeight="1" x14ac:dyDescent="0.2">
      <c r="A3" s="77" t="s">
        <v>3</v>
      </c>
      <c r="B3" s="77"/>
      <c r="C3" s="77"/>
      <c r="D3" s="77"/>
    </row>
    <row r="4" spans="1:6" ht="15" customHeight="1" x14ac:dyDescent="0.2">
      <c r="A4" s="78" t="s">
        <v>1</v>
      </c>
      <c r="B4" s="78"/>
      <c r="C4" s="78"/>
      <c r="D4" s="78"/>
    </row>
    <row r="5" spans="1:6" ht="13.5" thickBot="1" x14ac:dyDescent="0.25">
      <c r="A5" s="1"/>
      <c r="B5" s="84"/>
      <c r="C5" s="84"/>
      <c r="D5" s="84"/>
      <c r="F5" s="2"/>
    </row>
    <row r="6" spans="1:6" ht="15" x14ac:dyDescent="0.25">
      <c r="A6" s="1"/>
      <c r="B6" s="24" t="s">
        <v>2</v>
      </c>
      <c r="C6" s="25">
        <v>2020</v>
      </c>
      <c r="D6" s="26">
        <v>2019</v>
      </c>
      <c r="F6" s="2"/>
    </row>
    <row r="7" spans="1:6" ht="12.75" x14ac:dyDescent="0.2">
      <c r="A7" s="1"/>
      <c r="B7" s="27"/>
      <c r="C7" s="28"/>
      <c r="D7" s="29"/>
      <c r="F7" s="2"/>
    </row>
    <row r="8" spans="1:6" ht="12.75" x14ac:dyDescent="0.2">
      <c r="A8" s="1"/>
      <c r="B8" s="30" t="s">
        <v>4</v>
      </c>
      <c r="C8" s="31"/>
      <c r="D8" s="32"/>
      <c r="F8" s="2"/>
    </row>
    <row r="9" spans="1:6" ht="12.75" x14ac:dyDescent="0.2">
      <c r="A9" s="1"/>
      <c r="B9" s="27" t="s">
        <v>5</v>
      </c>
      <c r="C9" s="31"/>
      <c r="D9" s="32"/>
      <c r="F9" s="2"/>
    </row>
    <row r="10" spans="1:6" ht="12.75" x14ac:dyDescent="0.2">
      <c r="A10" s="1"/>
      <c r="B10" s="27" t="s">
        <v>6</v>
      </c>
      <c r="C10" s="28">
        <v>12345036</v>
      </c>
      <c r="D10" s="29">
        <v>7823328</v>
      </c>
      <c r="E10" s="21"/>
      <c r="F10" s="2"/>
    </row>
    <row r="11" spans="1:6" ht="12.75" x14ac:dyDescent="0.2">
      <c r="A11" s="1"/>
      <c r="B11" s="27" t="s">
        <v>7</v>
      </c>
      <c r="C11" s="28">
        <v>10406359</v>
      </c>
      <c r="D11" s="29">
        <v>24232442</v>
      </c>
      <c r="E11" s="21"/>
      <c r="F11" s="2"/>
    </row>
    <row r="12" spans="1:6" ht="12.75" x14ac:dyDescent="0.2">
      <c r="A12" s="1"/>
      <c r="B12" s="27" t="s">
        <v>8</v>
      </c>
      <c r="C12" s="28">
        <v>954336</v>
      </c>
      <c r="D12" s="29">
        <v>573207</v>
      </c>
      <c r="E12" s="21"/>
      <c r="F12" s="2"/>
    </row>
    <row r="13" spans="1:6" ht="12.75" x14ac:dyDescent="0.2">
      <c r="A13" s="1"/>
      <c r="B13" s="27" t="s">
        <v>9</v>
      </c>
      <c r="C13" s="28">
        <v>55466</v>
      </c>
      <c r="D13" s="29">
        <v>25643</v>
      </c>
      <c r="E13" s="21"/>
      <c r="F13" s="2"/>
    </row>
    <row r="14" spans="1:6" ht="12.75" x14ac:dyDescent="0.2">
      <c r="A14" s="1"/>
      <c r="B14" s="33" t="s">
        <v>10</v>
      </c>
      <c r="C14" s="34">
        <f>SUM(C10:C13)</f>
        <v>23761197</v>
      </c>
      <c r="D14" s="35">
        <f>SUM(D10:D13)</f>
        <v>32654620</v>
      </c>
      <c r="E14" s="21"/>
      <c r="F14" s="2"/>
    </row>
    <row r="15" spans="1:6" ht="8.85" customHeight="1" x14ac:dyDescent="0.2">
      <c r="A15" s="1"/>
      <c r="B15" s="27"/>
      <c r="C15" s="28"/>
      <c r="D15" s="29"/>
      <c r="E15" s="21"/>
      <c r="F15" s="2"/>
    </row>
    <row r="16" spans="1:6" ht="12.75" x14ac:dyDescent="0.2">
      <c r="A16" s="1"/>
      <c r="B16" s="30" t="s">
        <v>11</v>
      </c>
      <c r="C16" s="31"/>
      <c r="D16" s="32"/>
      <c r="E16" s="21"/>
      <c r="F16" s="2"/>
    </row>
    <row r="17" spans="1:7" ht="12.75" x14ac:dyDescent="0.2">
      <c r="A17" s="1"/>
      <c r="B17" s="27" t="s">
        <v>12</v>
      </c>
      <c r="C17" s="28">
        <v>2152</v>
      </c>
      <c r="D17" s="29">
        <v>3074</v>
      </c>
      <c r="E17" s="21"/>
      <c r="F17" s="2"/>
    </row>
    <row r="18" spans="1:7" ht="12.75" x14ac:dyDescent="0.2">
      <c r="A18" s="1"/>
      <c r="B18" s="27" t="s">
        <v>13</v>
      </c>
      <c r="C18" s="28">
        <v>1215057</v>
      </c>
      <c r="D18" s="29">
        <v>1376722</v>
      </c>
      <c r="E18" s="21"/>
      <c r="F18" s="2"/>
    </row>
    <row r="19" spans="1:7" ht="12.75" x14ac:dyDescent="0.2">
      <c r="A19" s="1"/>
      <c r="B19" s="27" t="s">
        <v>14</v>
      </c>
      <c r="C19" s="28">
        <v>2908843</v>
      </c>
      <c r="D19" s="29">
        <v>2737736</v>
      </c>
      <c r="E19" s="21"/>
      <c r="F19" s="2"/>
    </row>
    <row r="20" spans="1:7" ht="12.75" x14ac:dyDescent="0.2">
      <c r="A20" s="1"/>
      <c r="B20" s="27" t="s">
        <v>15</v>
      </c>
      <c r="C20" s="28">
        <v>1332636</v>
      </c>
      <c r="D20" s="29">
        <v>1415678</v>
      </c>
      <c r="E20" s="21"/>
      <c r="F20" s="2"/>
    </row>
    <row r="21" spans="1:7" ht="12.75" x14ac:dyDescent="0.2">
      <c r="A21" s="1"/>
      <c r="B21" s="33" t="s">
        <v>16</v>
      </c>
      <c r="C21" s="34">
        <f>SUM(C17:C20)</f>
        <v>5458688</v>
      </c>
      <c r="D21" s="36">
        <f>SUM(D17:D20)</f>
        <v>5533210</v>
      </c>
      <c r="E21" s="21"/>
      <c r="F21" s="2"/>
    </row>
    <row r="22" spans="1:7" ht="12.75" x14ac:dyDescent="0.2">
      <c r="A22" s="1"/>
      <c r="B22" s="37" t="s">
        <v>17</v>
      </c>
      <c r="C22" s="38">
        <f>+C14+C21</f>
        <v>29219885</v>
      </c>
      <c r="D22" s="39">
        <f>+D14+D21</f>
        <v>38187830</v>
      </c>
      <c r="E22" s="21"/>
      <c r="F22" s="2"/>
    </row>
    <row r="23" spans="1:7" ht="12.75" x14ac:dyDescent="0.2">
      <c r="A23" s="1"/>
      <c r="B23" s="27"/>
      <c r="C23" s="28"/>
      <c r="D23" s="29"/>
      <c r="E23" s="21"/>
      <c r="F23" s="2"/>
    </row>
    <row r="24" spans="1:7" ht="12.75" x14ac:dyDescent="0.2">
      <c r="A24" s="1"/>
      <c r="B24" s="30" t="s">
        <v>18</v>
      </c>
      <c r="C24" s="31"/>
      <c r="D24" s="32"/>
      <c r="E24" s="21"/>
      <c r="F24" s="2"/>
    </row>
    <row r="25" spans="1:7" ht="12.75" x14ac:dyDescent="0.2">
      <c r="A25" s="1"/>
      <c r="B25" s="27"/>
      <c r="C25" s="28"/>
      <c r="D25" s="29"/>
      <c r="E25" s="21"/>
      <c r="F25" s="2"/>
    </row>
    <row r="26" spans="1:7" ht="12.75" x14ac:dyDescent="0.2">
      <c r="A26" s="1"/>
      <c r="B26" s="27" t="s">
        <v>19</v>
      </c>
      <c r="C26" s="31"/>
      <c r="D26" s="32"/>
      <c r="E26" s="21"/>
      <c r="F26" s="2"/>
    </row>
    <row r="27" spans="1:7" ht="12.75" x14ac:dyDescent="0.2">
      <c r="A27" s="1"/>
      <c r="B27" s="27" t="s">
        <v>20</v>
      </c>
      <c r="C27" s="28">
        <v>3616238</v>
      </c>
      <c r="D27" s="29">
        <v>3851103</v>
      </c>
      <c r="E27" s="21"/>
      <c r="F27" s="2"/>
    </row>
    <row r="28" spans="1:7" ht="12.75" x14ac:dyDescent="0.2">
      <c r="A28" s="1"/>
      <c r="B28" s="27" t="s">
        <v>21</v>
      </c>
      <c r="C28" s="28">
        <v>6860686</v>
      </c>
      <c r="D28" s="29">
        <v>5847352</v>
      </c>
      <c r="E28" s="21"/>
      <c r="F28" s="2"/>
    </row>
    <row r="29" spans="1:7" ht="15" x14ac:dyDescent="0.25">
      <c r="A29" s="1"/>
      <c r="B29" s="40" t="s">
        <v>22</v>
      </c>
      <c r="C29" s="41">
        <f>SUM(C27:C28)</f>
        <v>10476924</v>
      </c>
      <c r="D29" s="42">
        <f>SUM(D27:D28)</f>
        <v>9698455</v>
      </c>
      <c r="E29" s="21"/>
      <c r="G29" s="23"/>
    </row>
    <row r="30" spans="1:7" ht="12.75" x14ac:dyDescent="0.2">
      <c r="A30" s="1"/>
      <c r="B30" s="27"/>
      <c r="C30" s="28"/>
      <c r="D30" s="29"/>
      <c r="E30" s="21"/>
      <c r="G30" s="23"/>
    </row>
    <row r="31" spans="1:7" ht="12.75" x14ac:dyDescent="0.2">
      <c r="A31" s="1"/>
      <c r="B31" s="27" t="s">
        <v>23</v>
      </c>
      <c r="C31" s="31"/>
      <c r="D31" s="32"/>
      <c r="E31" s="21"/>
      <c r="G31" s="23"/>
    </row>
    <row r="32" spans="1:7" ht="12.75" x14ac:dyDescent="0.2">
      <c r="A32" s="1"/>
      <c r="B32" s="27" t="s">
        <v>24</v>
      </c>
      <c r="C32" s="28">
        <v>3819026</v>
      </c>
      <c r="D32" s="29">
        <v>3829899</v>
      </c>
      <c r="E32" s="21"/>
      <c r="G32" s="23"/>
    </row>
    <row r="33" spans="1:7" ht="15" x14ac:dyDescent="0.25">
      <c r="A33" s="1"/>
      <c r="B33" s="40" t="s">
        <v>25</v>
      </c>
      <c r="C33" s="41">
        <f>+C32</f>
        <v>3819026</v>
      </c>
      <c r="D33" s="42">
        <f>+D32</f>
        <v>3829899</v>
      </c>
      <c r="E33" s="21"/>
      <c r="G33" s="23"/>
    </row>
    <row r="34" spans="1:7" ht="15" x14ac:dyDescent="0.25">
      <c r="A34" s="1"/>
      <c r="B34" s="43" t="s">
        <v>26</v>
      </c>
      <c r="C34" s="44">
        <f>+C29+C33</f>
        <v>14295950</v>
      </c>
      <c r="D34" s="45">
        <f>+D29+D33</f>
        <v>13528354</v>
      </c>
      <c r="E34" s="21"/>
      <c r="G34" s="23"/>
    </row>
    <row r="35" spans="1:7" ht="12.75" x14ac:dyDescent="0.2">
      <c r="A35" s="1"/>
      <c r="B35" s="27"/>
      <c r="C35" s="28"/>
      <c r="D35" s="29"/>
      <c r="E35" s="21"/>
      <c r="G35" s="23"/>
    </row>
    <row r="36" spans="1:7" ht="12.75" x14ac:dyDescent="0.2">
      <c r="A36" s="1"/>
      <c r="B36" s="30" t="s">
        <v>27</v>
      </c>
      <c r="C36" s="31"/>
      <c r="D36" s="32"/>
      <c r="E36" s="21"/>
      <c r="G36" s="23"/>
    </row>
    <row r="37" spans="1:7" ht="12.75" x14ac:dyDescent="0.2">
      <c r="A37" s="1"/>
      <c r="B37" s="27" t="s">
        <v>28</v>
      </c>
      <c r="C37" s="28">
        <v>10000000</v>
      </c>
      <c r="D37" s="29">
        <v>10000000</v>
      </c>
      <c r="E37" s="21"/>
      <c r="G37" s="23"/>
    </row>
    <row r="38" spans="1:7" ht="12.75" x14ac:dyDescent="0.2">
      <c r="A38" s="1"/>
      <c r="B38" s="27" t="s">
        <v>29</v>
      </c>
      <c r="C38" s="28">
        <v>2000000</v>
      </c>
      <c r="D38" s="29">
        <v>2000000</v>
      </c>
      <c r="E38" s="21"/>
      <c r="G38" s="23"/>
    </row>
    <row r="39" spans="1:7" ht="12.75" x14ac:dyDescent="0.2">
      <c r="A39" s="1"/>
      <c r="B39" s="4" t="s">
        <v>30</v>
      </c>
      <c r="C39" s="52">
        <v>-2048</v>
      </c>
      <c r="D39" s="53">
        <v>-2822</v>
      </c>
      <c r="E39" s="21"/>
      <c r="G39" s="23"/>
    </row>
    <row r="40" spans="1:7" ht="12.75" x14ac:dyDescent="0.2">
      <c r="A40" s="1"/>
      <c r="B40" s="4" t="s">
        <v>31</v>
      </c>
      <c r="C40" s="28">
        <v>2925983</v>
      </c>
      <c r="D40" s="29">
        <v>12662298</v>
      </c>
      <c r="E40" s="21"/>
      <c r="G40" s="23"/>
    </row>
    <row r="41" spans="1:7" ht="12.75" x14ac:dyDescent="0.2">
      <c r="A41" s="1"/>
      <c r="B41" s="27" t="s">
        <v>32</v>
      </c>
      <c r="C41" s="28">
        <f>SUM(C37:C40)</f>
        <v>14923935</v>
      </c>
      <c r="D41" s="29">
        <f>SUM(D37:D40)</f>
        <v>24659476</v>
      </c>
      <c r="E41" s="21"/>
      <c r="G41" s="23"/>
    </row>
    <row r="42" spans="1:7" ht="15" x14ac:dyDescent="0.25">
      <c r="A42" s="1"/>
      <c r="B42" s="43" t="s">
        <v>33</v>
      </c>
      <c r="C42" s="44">
        <f>+C34+C41</f>
        <v>29219885</v>
      </c>
      <c r="D42" s="45">
        <f>+D34+D41</f>
        <v>38187830</v>
      </c>
      <c r="E42" s="21"/>
      <c r="G42" s="23"/>
    </row>
    <row r="43" spans="1:7" ht="12.75" x14ac:dyDescent="0.2">
      <c r="A43" s="1"/>
      <c r="B43" s="27"/>
      <c r="C43" s="28"/>
      <c r="D43" s="29"/>
      <c r="G43" s="23"/>
    </row>
    <row r="44" spans="1:7" ht="15" x14ac:dyDescent="0.25">
      <c r="A44" s="1"/>
      <c r="B44" s="40" t="s">
        <v>34</v>
      </c>
      <c r="C44" s="41">
        <v>3174542</v>
      </c>
      <c r="D44" s="42">
        <v>4737962</v>
      </c>
      <c r="E44" s="21"/>
      <c r="G44" s="23"/>
    </row>
    <row r="45" spans="1:7" ht="15" x14ac:dyDescent="0.25">
      <c r="A45" s="1"/>
      <c r="B45" s="46"/>
      <c r="C45" s="47"/>
      <c r="D45" s="48"/>
      <c r="E45" s="21"/>
      <c r="G45" s="23"/>
    </row>
    <row r="46" spans="1:7" ht="15.75" thickBot="1" x14ac:dyDescent="0.3">
      <c r="A46" s="1"/>
      <c r="B46" s="49" t="s">
        <v>35</v>
      </c>
      <c r="C46" s="50">
        <v>2119986</v>
      </c>
      <c r="D46" s="51">
        <v>2203710</v>
      </c>
      <c r="E46" s="21"/>
      <c r="G46" s="23"/>
    </row>
    <row r="47" spans="1:7" ht="12.75" x14ac:dyDescent="0.2">
      <c r="A47" s="1"/>
      <c r="B47" s="4"/>
      <c r="C47" s="3"/>
      <c r="D47" s="3"/>
      <c r="G47" s="23"/>
    </row>
    <row r="48" spans="1:7" ht="12.75" hidden="1" x14ac:dyDescent="0.2">
      <c r="A48" s="1"/>
      <c r="B48" s="4"/>
      <c r="C48" s="3"/>
      <c r="D48" s="3"/>
    </row>
    <row r="49" spans="1:6" ht="12.75" hidden="1" x14ac:dyDescent="0.2">
      <c r="A49" s="1"/>
      <c r="B49" s="4"/>
      <c r="C49" s="3"/>
      <c r="D49" s="3"/>
    </row>
    <row r="50" spans="1:6" ht="12.75" hidden="1" x14ac:dyDescent="0.2">
      <c r="A50" s="1"/>
      <c r="B50" s="4"/>
      <c r="C50" s="3"/>
      <c r="D50" s="3"/>
    </row>
    <row r="51" spans="1:6" ht="11.25" x14ac:dyDescent="0.2"/>
    <row r="52" spans="1:6" ht="11.25" x14ac:dyDescent="0.2"/>
    <row r="53" spans="1:6" ht="11.25" x14ac:dyDescent="0.2"/>
    <row r="54" spans="1:6" ht="12" x14ac:dyDescent="0.2">
      <c r="A54" s="8"/>
      <c r="B54" s="9"/>
      <c r="C54" s="82"/>
      <c r="D54" s="82"/>
    </row>
    <row r="55" spans="1:6" s="13" customFormat="1" ht="11.25" x14ac:dyDescent="0.2">
      <c r="A55" s="10"/>
      <c r="B55" s="11"/>
      <c r="C55" s="12"/>
      <c r="D55" s="12"/>
      <c r="F55" s="22"/>
    </row>
    <row r="56" spans="1:6" ht="12.75" x14ac:dyDescent="0.2">
      <c r="A56" s="1"/>
      <c r="B56" s="14"/>
      <c r="C56" s="79"/>
      <c r="D56" s="79"/>
    </row>
    <row r="57" spans="1:6" ht="12" x14ac:dyDescent="0.2">
      <c r="A57" s="8"/>
      <c r="B57" s="15" t="s">
        <v>36</v>
      </c>
      <c r="C57" s="80" t="s">
        <v>37</v>
      </c>
      <c r="D57" s="80"/>
    </row>
    <row r="58" spans="1:6" ht="12" x14ac:dyDescent="0.2">
      <c r="A58" s="8"/>
      <c r="B58" s="16" t="s">
        <v>38</v>
      </c>
      <c r="C58" s="81" t="s">
        <v>39</v>
      </c>
      <c r="D58" s="81"/>
    </row>
    <row r="59" spans="1:6" ht="11.25" hidden="1" x14ac:dyDescent="0.2"/>
    <row r="60" spans="1:6" ht="11.25" hidden="1" x14ac:dyDescent="0.2"/>
    <row r="61" spans="1:6" ht="11.25" hidden="1" x14ac:dyDescent="0.2"/>
    <row r="62" spans="1:6" ht="11.25" hidden="1" x14ac:dyDescent="0.2"/>
    <row r="63" spans="1:6" ht="11.25" hidden="1" x14ac:dyDescent="0.2"/>
    <row r="64" spans="1:6" ht="11.25" hidden="1" x14ac:dyDescent="0.2"/>
    <row r="65" ht="11.25" hidden="1" x14ac:dyDescent="0.2"/>
    <row r="66" ht="11.25" hidden="1" x14ac:dyDescent="0.2"/>
  </sheetData>
  <sheetProtection algorithmName="SHA-512" hashValue="c0yJw9Vk0R0SIR6UAxGf3jkfqfvgr6wd9R0R8Ca7cSQMTvmB103dStNEcwat6Y0SZlLx8yrFRKPikV+NZVn2lQ==" saltValue="mK/DtpUpinHuNmZPtya9Hg==" spinCount="100000" sheet="1" objects="1" scenarios="1" selectLockedCells="1" selectUnlockedCells="1"/>
  <mergeCells count="9">
    <mergeCell ref="C56:D56"/>
    <mergeCell ref="C57:D57"/>
    <mergeCell ref="C58:D58"/>
    <mergeCell ref="C54:D54"/>
    <mergeCell ref="A1:D1"/>
    <mergeCell ref="A2:D2"/>
    <mergeCell ref="A3:D3"/>
    <mergeCell ref="A4:D4"/>
    <mergeCell ref="B5:D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F852-8456-4890-A568-2E9FAE282E03}">
  <dimension ref="A1:F56"/>
  <sheetViews>
    <sheetView workbookViewId="0">
      <selection sqref="A1:XFD1048576"/>
    </sheetView>
  </sheetViews>
  <sheetFormatPr baseColWidth="10" defaultColWidth="11.42578125" defaultRowHeight="0" customHeight="1" zeroHeight="1" x14ac:dyDescent="0.2"/>
  <cols>
    <col min="1" max="1" width="1.7109375" style="6" customWidth="1"/>
    <col min="2" max="2" width="72.7109375" style="6" customWidth="1"/>
    <col min="3" max="4" width="14.5703125" style="7" customWidth="1"/>
    <col min="5" max="7" width="11.42578125" style="2" customWidth="1"/>
    <col min="8" max="16379" width="11.42578125" style="2"/>
    <col min="16380" max="16384" width="6.42578125" style="2" customWidth="1"/>
  </cols>
  <sheetData>
    <row r="1" spans="1:4" ht="52.5" customHeight="1" x14ac:dyDescent="0.2">
      <c r="A1" s="83"/>
      <c r="B1" s="83"/>
      <c r="C1" s="83"/>
      <c r="D1" s="83"/>
    </row>
    <row r="2" spans="1:4" ht="12.75" x14ac:dyDescent="0.2">
      <c r="A2" s="77" t="s">
        <v>0</v>
      </c>
      <c r="B2" s="77"/>
      <c r="C2" s="77"/>
      <c r="D2" s="77"/>
    </row>
    <row r="3" spans="1:4" ht="12.75" customHeight="1" x14ac:dyDescent="0.2">
      <c r="A3" s="77" t="s">
        <v>40</v>
      </c>
      <c r="B3" s="77"/>
      <c r="C3" s="77"/>
      <c r="D3" s="77"/>
    </row>
    <row r="4" spans="1:4" ht="15" customHeight="1" x14ac:dyDescent="0.2">
      <c r="A4" s="78" t="s">
        <v>1</v>
      </c>
      <c r="B4" s="78"/>
      <c r="C4" s="78"/>
      <c r="D4" s="78"/>
    </row>
    <row r="5" spans="1:4" ht="13.5" thickBot="1" x14ac:dyDescent="0.25">
      <c r="A5" s="1"/>
      <c r="B5" s="84"/>
      <c r="C5" s="84"/>
      <c r="D5" s="84"/>
    </row>
    <row r="6" spans="1:4" ht="12.75" x14ac:dyDescent="0.2">
      <c r="A6" s="1"/>
      <c r="B6" s="54"/>
      <c r="C6" s="55">
        <v>2020</v>
      </c>
      <c r="D6" s="56">
        <v>2019</v>
      </c>
    </row>
    <row r="7" spans="1:4" ht="12.75" x14ac:dyDescent="0.2">
      <c r="A7" s="1"/>
      <c r="B7" s="27"/>
      <c r="C7" s="57"/>
      <c r="D7" s="58"/>
    </row>
    <row r="8" spans="1:4" ht="12.75" x14ac:dyDescent="0.2">
      <c r="A8" s="1"/>
      <c r="B8" s="30" t="s">
        <v>41</v>
      </c>
      <c r="C8" s="59"/>
      <c r="D8" s="60"/>
    </row>
    <row r="9" spans="1:4" ht="12.75" x14ac:dyDescent="0.2">
      <c r="A9" s="1"/>
      <c r="B9" s="27" t="s">
        <v>42</v>
      </c>
      <c r="C9" s="57">
        <v>15337852</v>
      </c>
      <c r="D9" s="58">
        <v>15781330</v>
      </c>
    </row>
    <row r="10" spans="1:4" ht="12.75" x14ac:dyDescent="0.2">
      <c r="A10" s="1"/>
      <c r="B10" s="30" t="s">
        <v>43</v>
      </c>
      <c r="C10" s="59">
        <f>+C9</f>
        <v>15337852</v>
      </c>
      <c r="D10" s="60">
        <f>+D9</f>
        <v>15781330</v>
      </c>
    </row>
    <row r="11" spans="1:4" ht="12.75" x14ac:dyDescent="0.2">
      <c r="A11" s="1"/>
      <c r="B11" s="27"/>
      <c r="C11" s="57"/>
      <c r="D11" s="58"/>
    </row>
    <row r="12" spans="1:4" ht="12.75" x14ac:dyDescent="0.2">
      <c r="A12" s="1"/>
      <c r="B12" s="30" t="s">
        <v>44</v>
      </c>
      <c r="C12" s="59"/>
      <c r="D12" s="60"/>
    </row>
    <row r="13" spans="1:4" ht="12.75" x14ac:dyDescent="0.2">
      <c r="A13" s="1"/>
      <c r="B13" s="27" t="s">
        <v>45</v>
      </c>
      <c r="C13" s="57">
        <v>7063674</v>
      </c>
      <c r="D13" s="58">
        <v>6799423</v>
      </c>
    </row>
    <row r="14" spans="1:4" ht="12.75" x14ac:dyDescent="0.2">
      <c r="A14" s="1"/>
      <c r="B14" s="27" t="s">
        <v>46</v>
      </c>
      <c r="C14" s="57">
        <v>340198</v>
      </c>
      <c r="D14" s="58">
        <v>321171</v>
      </c>
    </row>
    <row r="15" spans="1:4" ht="12.75" x14ac:dyDescent="0.2">
      <c r="A15" s="1"/>
      <c r="B15" s="27" t="s">
        <v>47</v>
      </c>
      <c r="C15" s="57">
        <v>396604</v>
      </c>
      <c r="D15" s="58">
        <v>358361</v>
      </c>
    </row>
    <row r="16" spans="1:4" ht="12.75" x14ac:dyDescent="0.2">
      <c r="A16" s="1"/>
      <c r="B16" s="30" t="s">
        <v>43</v>
      </c>
      <c r="C16" s="59">
        <f>SUM(C13:C15)</f>
        <v>7800476</v>
      </c>
      <c r="D16" s="60">
        <f>SUM(D13:D15)</f>
        <v>7478955</v>
      </c>
    </row>
    <row r="17" spans="1:4" ht="12.75" x14ac:dyDescent="0.2">
      <c r="A17" s="1"/>
      <c r="B17" s="27"/>
      <c r="C17" s="57"/>
      <c r="D17" s="58"/>
    </row>
    <row r="18" spans="1:4" ht="12.75" x14ac:dyDescent="0.2">
      <c r="A18" s="1"/>
      <c r="B18" s="61" t="s">
        <v>48</v>
      </c>
      <c r="C18" s="62">
        <f>C10-C16</f>
        <v>7537376</v>
      </c>
      <c r="D18" s="63">
        <f>D10-D16</f>
        <v>8302375</v>
      </c>
    </row>
    <row r="19" spans="1:4" ht="8.85" customHeight="1" x14ac:dyDescent="0.2">
      <c r="A19" s="1"/>
      <c r="B19" s="27"/>
      <c r="C19" s="57"/>
      <c r="D19" s="58"/>
    </row>
    <row r="20" spans="1:4" ht="12.75" x14ac:dyDescent="0.2">
      <c r="A20" s="1"/>
      <c r="B20" s="30" t="s">
        <v>49</v>
      </c>
      <c r="C20" s="59"/>
      <c r="D20" s="60"/>
    </row>
    <row r="21" spans="1:4" ht="12.75" x14ac:dyDescent="0.2">
      <c r="A21" s="1"/>
      <c r="B21" s="27" t="s">
        <v>50</v>
      </c>
      <c r="C21" s="57">
        <v>3240562</v>
      </c>
      <c r="D21" s="58">
        <v>3051900</v>
      </c>
    </row>
    <row r="22" spans="1:4" ht="12.75" x14ac:dyDescent="0.2">
      <c r="A22" s="1"/>
      <c r="B22" s="27" t="s">
        <v>51</v>
      </c>
      <c r="C22" s="57">
        <v>335635</v>
      </c>
      <c r="D22" s="58">
        <v>288049</v>
      </c>
    </row>
    <row r="23" spans="1:4" ht="12.75" x14ac:dyDescent="0.2">
      <c r="A23" s="1"/>
      <c r="B23" s="27" t="s">
        <v>52</v>
      </c>
      <c r="C23" s="57" t="s">
        <v>53</v>
      </c>
      <c r="D23" s="58">
        <v>3641</v>
      </c>
    </row>
    <row r="24" spans="1:4" ht="12.75" x14ac:dyDescent="0.2">
      <c r="A24" s="1"/>
      <c r="B24" s="30" t="s">
        <v>43</v>
      </c>
      <c r="C24" s="59">
        <f>SUM(C21:C23)</f>
        <v>3576197</v>
      </c>
      <c r="D24" s="60">
        <f>SUM(D21:D23)</f>
        <v>3343590</v>
      </c>
    </row>
    <row r="25" spans="1:4" ht="12.75" x14ac:dyDescent="0.2">
      <c r="A25" s="1"/>
      <c r="B25" s="27"/>
      <c r="C25" s="57"/>
      <c r="D25" s="58"/>
    </row>
    <row r="26" spans="1:4" ht="12.75" x14ac:dyDescent="0.2">
      <c r="A26" s="1"/>
      <c r="B26" s="30" t="s">
        <v>54</v>
      </c>
      <c r="C26" s="59"/>
      <c r="D26" s="60"/>
    </row>
    <row r="27" spans="1:4" ht="12.75" x14ac:dyDescent="0.2">
      <c r="A27" s="1"/>
      <c r="B27" s="27" t="s">
        <v>55</v>
      </c>
      <c r="C27" s="57">
        <v>225</v>
      </c>
      <c r="D27" s="58">
        <v>219</v>
      </c>
    </row>
    <row r="28" spans="1:4" ht="12.75" x14ac:dyDescent="0.2">
      <c r="A28" s="1"/>
      <c r="B28" s="27" t="s">
        <v>56</v>
      </c>
      <c r="C28" s="64">
        <v>-259096</v>
      </c>
      <c r="D28" s="65">
        <v>-293080</v>
      </c>
    </row>
    <row r="29" spans="1:4" ht="12.75" x14ac:dyDescent="0.2">
      <c r="A29" s="1"/>
      <c r="B29" s="30" t="s">
        <v>43</v>
      </c>
      <c r="C29" s="66">
        <f>SUM(C27:C28)</f>
        <v>-258871</v>
      </c>
      <c r="D29" s="67">
        <f>SUM(D27:D28)</f>
        <v>-292861</v>
      </c>
    </row>
    <row r="30" spans="1:4" ht="12.75" x14ac:dyDescent="0.2">
      <c r="A30" s="1"/>
      <c r="B30" s="27"/>
      <c r="C30" s="64"/>
      <c r="D30" s="65"/>
    </row>
    <row r="31" spans="1:4" ht="12.75" x14ac:dyDescent="0.2">
      <c r="A31" s="1"/>
      <c r="B31" s="30" t="s">
        <v>57</v>
      </c>
      <c r="C31" s="66"/>
      <c r="D31" s="67"/>
    </row>
    <row r="32" spans="1:4" ht="12.75" x14ac:dyDescent="0.2">
      <c r="A32" s="1"/>
      <c r="B32" s="27" t="s">
        <v>58</v>
      </c>
      <c r="C32" s="64">
        <v>3624</v>
      </c>
      <c r="D32" s="65">
        <v>10239</v>
      </c>
    </row>
    <row r="33" spans="1:6" ht="12.75" x14ac:dyDescent="0.2">
      <c r="A33" s="1"/>
      <c r="B33" s="27" t="s">
        <v>59</v>
      </c>
      <c r="C33" s="64">
        <v>-3650</v>
      </c>
      <c r="D33" s="65">
        <v>-1356</v>
      </c>
    </row>
    <row r="34" spans="1:6" ht="12.75" x14ac:dyDescent="0.2">
      <c r="A34" s="1"/>
      <c r="B34" s="27" t="s">
        <v>60</v>
      </c>
      <c r="C34" s="64">
        <v>18043</v>
      </c>
      <c r="D34" s="65">
        <v>24550</v>
      </c>
    </row>
    <row r="35" spans="1:6" ht="12.75" x14ac:dyDescent="0.2">
      <c r="A35" s="1"/>
      <c r="B35" s="27" t="s">
        <v>61</v>
      </c>
      <c r="C35" s="64">
        <v>-16598</v>
      </c>
      <c r="D35" s="65">
        <v>-30873</v>
      </c>
    </row>
    <row r="36" spans="1:6" ht="12.75" x14ac:dyDescent="0.2">
      <c r="A36" s="1"/>
      <c r="B36" s="30" t="s">
        <v>43</v>
      </c>
      <c r="C36" s="66">
        <f>SUM(C32:C35)</f>
        <v>1419</v>
      </c>
      <c r="D36" s="67">
        <f>SUM(D32:D35)</f>
        <v>2560</v>
      </c>
    </row>
    <row r="37" spans="1:6" ht="12.75" x14ac:dyDescent="0.2">
      <c r="A37" s="1"/>
      <c r="B37" s="27"/>
      <c r="C37" s="57"/>
      <c r="D37" s="58"/>
    </row>
    <row r="38" spans="1:6" ht="12.75" x14ac:dyDescent="0.2">
      <c r="A38" s="1"/>
      <c r="B38" s="68" t="s">
        <v>62</v>
      </c>
      <c r="C38" s="69">
        <f>C10-C16-C24-C29-C36</f>
        <v>4218631</v>
      </c>
      <c r="D38" s="70">
        <f>+D10-D16-D24-D29-D36</f>
        <v>5249086</v>
      </c>
    </row>
    <row r="39" spans="1:6" ht="8.85" customHeight="1" x14ac:dyDescent="0.2">
      <c r="A39" s="1"/>
      <c r="B39" s="27"/>
      <c r="C39" s="57"/>
      <c r="D39" s="58"/>
    </row>
    <row r="40" spans="1:6" ht="12.75" x14ac:dyDescent="0.2">
      <c r="A40" s="1"/>
      <c r="B40" s="27" t="s">
        <v>63</v>
      </c>
      <c r="C40" s="57">
        <v>1167241</v>
      </c>
      <c r="D40" s="58">
        <v>1419938</v>
      </c>
    </row>
    <row r="41" spans="1:6" ht="12.75" x14ac:dyDescent="0.2">
      <c r="A41" s="1"/>
      <c r="B41" s="27" t="s">
        <v>64</v>
      </c>
      <c r="C41" s="57">
        <v>126502</v>
      </c>
      <c r="D41" s="58">
        <v>151726</v>
      </c>
    </row>
    <row r="42" spans="1:6" ht="12.75" x14ac:dyDescent="0.2">
      <c r="A42" s="1"/>
      <c r="B42" s="30" t="s">
        <v>65</v>
      </c>
      <c r="C42" s="59">
        <f>C38-C40-C41</f>
        <v>2924888</v>
      </c>
      <c r="D42" s="60">
        <f>D38-D40-D41</f>
        <v>3677422</v>
      </c>
    </row>
    <row r="43" spans="1:6" ht="12.75" x14ac:dyDescent="0.2">
      <c r="A43" s="74"/>
      <c r="B43" s="4"/>
      <c r="C43" s="64"/>
      <c r="D43" s="5"/>
      <c r="E43" s="75"/>
    </row>
    <row r="44" spans="1:6" ht="12.75" x14ac:dyDescent="0.2">
      <c r="A44" s="74"/>
      <c r="B44" s="4" t="s">
        <v>66</v>
      </c>
      <c r="C44" s="76">
        <v>-1095</v>
      </c>
      <c r="D44" s="65" t="s">
        <v>53</v>
      </c>
      <c r="F44" s="7"/>
    </row>
    <row r="45" spans="1:6" ht="12.75" x14ac:dyDescent="0.2">
      <c r="A45" s="1"/>
      <c r="B45" s="27"/>
      <c r="C45" s="76"/>
      <c r="D45" s="65"/>
    </row>
    <row r="46" spans="1:6" ht="13.5" thickBot="1" x14ac:dyDescent="0.25">
      <c r="A46" s="1"/>
      <c r="B46" s="71" t="s">
        <v>67</v>
      </c>
      <c r="C46" s="72">
        <f>+C42-C44</f>
        <v>2925983</v>
      </c>
      <c r="D46" s="73">
        <v>3677422</v>
      </c>
    </row>
    <row r="47" spans="1:6" ht="12.75" x14ac:dyDescent="0.2">
      <c r="A47" s="1"/>
      <c r="B47" s="4"/>
      <c r="C47" s="17"/>
      <c r="D47" s="17"/>
    </row>
    <row r="48" spans="1:6" ht="12.75" hidden="1" x14ac:dyDescent="0.2">
      <c r="A48" s="18"/>
      <c r="B48" s="19" t="s">
        <v>68</v>
      </c>
      <c r="C48" s="20">
        <f>+C46/1000000</f>
        <v>2.925983</v>
      </c>
      <c r="D48" s="20">
        <f>D46/1000000</f>
        <v>3.677422</v>
      </c>
    </row>
    <row r="49" spans="1:6" ht="12.75" hidden="1" x14ac:dyDescent="0.2">
      <c r="A49" s="1"/>
      <c r="B49" s="4"/>
      <c r="C49" s="17"/>
      <c r="D49" s="17"/>
    </row>
    <row r="50" spans="1:6" ht="12.75" hidden="1" x14ac:dyDescent="0.2">
      <c r="A50" s="1"/>
      <c r="B50" s="4" t="s">
        <v>69</v>
      </c>
      <c r="C50" s="17">
        <f>C46+C41+C40+C22</f>
        <v>4555361</v>
      </c>
      <c r="D50" s="17">
        <f t="shared" ref="D50" si="0">D46+D41+D40+D22</f>
        <v>5537135</v>
      </c>
      <c r="E50" s="2">
        <f>C50/1000000</f>
        <v>4.5553610000000004</v>
      </c>
      <c r="F50" s="2">
        <f>D50/1000000</f>
        <v>5.5371350000000001</v>
      </c>
    </row>
    <row r="51" spans="1:6" ht="63.75" customHeight="1" x14ac:dyDescent="0.2">
      <c r="A51" s="1"/>
      <c r="B51" s="14"/>
      <c r="C51" s="79"/>
      <c r="D51" s="79"/>
    </row>
    <row r="52" spans="1:6" ht="12" x14ac:dyDescent="0.2">
      <c r="A52" s="8"/>
      <c r="B52" s="15" t="s">
        <v>36</v>
      </c>
      <c r="C52" s="80" t="s">
        <v>37</v>
      </c>
      <c r="D52" s="80"/>
    </row>
    <row r="53" spans="1:6" ht="12" x14ac:dyDescent="0.2">
      <c r="A53" s="8"/>
      <c r="B53" s="16" t="s">
        <v>38</v>
      </c>
      <c r="C53" s="81" t="s">
        <v>39</v>
      </c>
      <c r="D53" s="81"/>
    </row>
    <row r="54" spans="1:6" ht="12" x14ac:dyDescent="0.2">
      <c r="A54" s="8"/>
      <c r="B54" s="9"/>
      <c r="C54" s="82"/>
      <c r="D54" s="82"/>
    </row>
    <row r="55" spans="1:6" ht="11.25" hidden="1" x14ac:dyDescent="0.2"/>
    <row r="56" spans="1:6" ht="11.25" hidden="1" x14ac:dyDescent="0.2"/>
  </sheetData>
  <sheetProtection algorithmName="SHA-512" hashValue="woEO+AoCryXl7RTyfPVIqN9JQWb7cxtRY16nspjt3syTjtgDaCxxl0iuHB90OxaNYZSDEGE+C4i0Jn5C74DSfQ==" saltValue="1VzmiopTQWxezpD6MTDdsw==" spinCount="100000" sheet="1" objects="1" scenarios="1" selectLockedCells="1" selectUnlockedCells="1"/>
  <mergeCells count="9">
    <mergeCell ref="C52:D52"/>
    <mergeCell ref="C53:D53"/>
    <mergeCell ref="C54:D54"/>
    <mergeCell ref="C51:D51"/>
    <mergeCell ref="A1:D1"/>
    <mergeCell ref="A2:D2"/>
    <mergeCell ref="A3:D3"/>
    <mergeCell ref="A4:D4"/>
    <mergeCell ref="B5:D5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709B27B7C0C943B2DB21C4EEE47793" ma:contentTypeVersion="11" ma:contentTypeDescription="Crear nuevo documento." ma:contentTypeScope="" ma:versionID="618c18296f98bf525c5e875bd7bf8b3e">
  <xsd:schema xmlns:xsd="http://www.w3.org/2001/XMLSchema" xmlns:xs="http://www.w3.org/2001/XMLSchema" xmlns:p="http://schemas.microsoft.com/office/2006/metadata/properties" xmlns:ns2="d2f9bc58-e3e0-4b39-a68b-8310abc41d89" xmlns:ns3="5302f2ff-b063-4d96-9564-86a8e2eafea6" targetNamespace="http://schemas.microsoft.com/office/2006/metadata/properties" ma:root="true" ma:fieldsID="c9756005651711002f8128bb4a3fbfa9" ns2:_="" ns3:_="">
    <xsd:import namespace="d2f9bc58-e3e0-4b39-a68b-8310abc41d89"/>
    <xsd:import namespace="5302f2ff-b063-4d96-9564-86a8e2eaf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f9bc58-e3e0-4b39-a68b-8310abc41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2f2ff-b063-4d96-9564-86a8e2eaf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09A2CB-666B-4BCC-8E56-1737BE261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094E93-7E55-47E3-9E94-6ECAADFEAE00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d2f9bc58-e3e0-4b39-a68b-8310abc41d89"/>
    <ds:schemaRef ds:uri="http://schemas.microsoft.com/office/infopath/2007/PartnerControls"/>
    <ds:schemaRef ds:uri="http://schemas.openxmlformats.org/package/2006/metadata/core-properties"/>
    <ds:schemaRef ds:uri="5302f2ff-b063-4d96-9564-86a8e2eafea6"/>
  </ds:schemaRefs>
</ds:datastoreItem>
</file>

<file path=customXml/itemProps3.xml><?xml version="1.0" encoding="utf-8"?>
<ds:datastoreItem xmlns:ds="http://schemas.openxmlformats.org/officeDocument/2006/customXml" ds:itemID="{7CA031E4-0BCE-4228-A130-BACF0846F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f9bc58-e3e0-4b39-a68b-8310abc41d89"/>
    <ds:schemaRef ds:uri="5302f2ff-b063-4d96-9564-86a8e2eaf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CGALINDO</dc:creator>
  <cp:lastModifiedBy>CGALINDO</cp:lastModifiedBy>
  <dcterms:created xsi:type="dcterms:W3CDTF">2020-04-03T18:32:17Z</dcterms:created>
  <dcterms:modified xsi:type="dcterms:W3CDTF">2020-04-17T14:30:40Z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0x0101009E709B27B7C0C943B2DB21C4EEE47793</vt:lpwstr>
  </property>
</Properties>
</file>