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ABILIDAD\Ricardo\ACSA\2020\Bolsa de Valores\"/>
    </mc:Choice>
  </mc:AlternateContent>
  <bookViews>
    <workbookView xWindow="240" yWindow="165" windowWidth="15480" windowHeight="11160" activeTab="1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62913"/>
</workbook>
</file>

<file path=xl/calcChain.xml><?xml version="1.0" encoding="utf-8"?>
<calcChain xmlns="http://schemas.openxmlformats.org/spreadsheetml/2006/main">
  <c r="I32" i="2" l="1"/>
  <c r="I25" i="2"/>
  <c r="I19" i="2"/>
  <c r="I27" i="2" s="1"/>
  <c r="I34" i="2" s="1"/>
  <c r="I38" i="2" s="1"/>
  <c r="I42" i="2" l="1"/>
  <c r="I17" i="1"/>
  <c r="I21" i="1"/>
  <c r="I33" i="1"/>
  <c r="I38" i="1"/>
  <c r="I51" i="1"/>
  <c r="I46" i="1"/>
  <c r="I42" i="1"/>
  <c r="I47" i="1" l="1"/>
  <c r="I52" i="1" s="1"/>
  <c r="I25" i="1"/>
  <c r="G33" i="1"/>
  <c r="G51" i="1"/>
  <c r="G46" i="1"/>
  <c r="G42" i="1"/>
  <c r="G38" i="1"/>
  <c r="G21" i="1"/>
  <c r="G17" i="1"/>
  <c r="G47" i="1" l="1"/>
  <c r="G52" i="1" s="1"/>
  <c r="G25" i="1"/>
  <c r="G25" i="2"/>
  <c r="G19" i="2" l="1"/>
  <c r="I61" i="1" l="1"/>
  <c r="G32" i="2"/>
  <c r="G27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<sst xmlns="http://schemas.openxmlformats.org/spreadsheetml/2006/main" count="101" uniqueCount="74">
  <si>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</si>
  <si>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</si>
  <si>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</si>
  <si>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</si>
  <si>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</si>
  <si>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</si>
  <si>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</si>
  <si>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</si>
  <si>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</si>
  <si>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</si>
  <si>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</si>
  <si>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</si>
  <si>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</si>
  <si>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</si>
  <si>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</si>
  <si>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</si>
  <si>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</si>
  <si>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</si>
  <si>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</si>
  <si>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</si>
  <si>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</si>
  <si>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</si>
  <si>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</si>
  <si>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</si>
  <si>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</si>
  <si>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</si>
  <si>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</si>
  <si>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</si>
  <si>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</si>
  <si>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</si>
  <si>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</si>
  <si>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</si>
  <si>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</si>
  <si>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</si>
  <si>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</si>
  <si>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</si>
  <si>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</si>
  <si>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</si>
  <si>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</si>
  <si>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</si>
  <si>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</si>
  <si>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</si>
  <si>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</si>
  <si>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</si>
  <si>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</si>
  <si>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</si>
  <si>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</si>
  <si>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</si>
  <si>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</si>
  <si>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</si>
  <si>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</si>
  <si>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</si>
  <si>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</si>
  <si>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</si>
  <si>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</si>
  <si>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</si>
  <si>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</si>
  <si>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</si>
  <si>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</si>
  <si>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</si>
  <si>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</si>
  <si>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</si>
  <si>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</si>
  <si>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</si>
  <si>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</si>
  <si>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</si>
  <si>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</si>
  <si>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</si>
  <si>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</si>
  <si>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</si>
  <si>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2019</t>
  </si>
  <si>
    <t>2020</t>
  </si>
  <si>
    <t>Al 31 de marzo de 2020 y 2019</t>
  </si>
  <si>
    <t>Por los años terminados el 31 de Marzo 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</si>
</sst>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116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75" fontId="18" fillId="0" borderId="3" xfId="43" applyNumberFormat="1" applyFont="1" applyBorder="1" applyAlignment="1" applyProtection="1">
      <alignment horizontal="right"/>
    </xf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5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66" fontId="21" fillId="0" borderId="0" xfId="25" applyNumberFormat="1" applyFont="1" applyProtection="1"/>
    <xf numFmtId="166" fontId="21" fillId="0" borderId="3" xfId="25" applyNumberFormat="1" applyFont="1" applyBorder="1" applyAlignment="1" applyProtection="1"/>
    <xf numFmtId="174" fontId="21" fillId="0" borderId="0" xfId="25" applyNumberFormat="1" applyFont="1" applyAlignment="1" applyProtection="1"/>
    <xf numFmtId="175" fontId="21" fillId="0" borderId="0" xfId="25" applyNumberFormat="1" applyFont="1" applyAlignment="1" applyProtection="1"/>
    <xf numFmtId="175" fontId="21" fillId="0" borderId="3" xfId="25" applyNumberFormat="1" applyFont="1" applyBorder="1" applyAlignment="1" applyProtection="1"/>
    <xf numFmtId="170" fontId="8" fillId="0" borderId="0" xfId="15" applyNumberFormat="1" applyFont="1" applyBorder="1" applyAlignment="1">
      <alignment horizontal="right"/>
    </xf>
    <xf numFmtId="175" fontId="18" fillId="0" borderId="0" xfId="42" applyNumberFormat="1" applyFont="1" applyBorder="1" applyAlignment="1" applyProtection="1"/>
  </cellXfs>
  <cellStyles count="44">
    <cellStyle name="Comma 2" xfId="8"/>
    <cellStyle name="Comma 2 2" xfId="15"/>
    <cellStyle name="Comma_Worksheet in 2261-6 balances mensuales comparativo 2003" xfId="19"/>
    <cellStyle name="Credit" xfId="2"/>
    <cellStyle name="Credit subtotal" xfId="3"/>
    <cellStyle name="Credit Total" xfId="4"/>
    <cellStyle name="Debit" xfId="5"/>
    <cellStyle name="Debit subtotal" xfId="6"/>
    <cellStyle name="Debit Total" xfId="7"/>
    <cellStyle name="Hipervínculo 2" xfId="20"/>
    <cellStyle name="Millares 2" xfId="22"/>
    <cellStyle name="Millares 3" xfId="23"/>
    <cellStyle name="Millares 4" xfId="21"/>
    <cellStyle name="Moneda 2" xfId="24"/>
    <cellStyle name="Normal" xfId="0" builtinId="0"/>
    <cellStyle name="Normal 16 2" xfId="25"/>
    <cellStyle name="Normal 17 2" xfId="26"/>
    <cellStyle name="Normal 18 2" xfId="27"/>
    <cellStyle name="Normal 19 2" xfId="28"/>
    <cellStyle name="Normal 2" xfId="1"/>
    <cellStyle name="Normal 2 2" xfId="30"/>
    <cellStyle name="Normal 2 3" xfId="29"/>
    <cellStyle name="Normal 20" xfId="14"/>
    <cellStyle name="Normal 20 2" xfId="31"/>
    <cellStyle name="Normal 21" xfId="32"/>
    <cellStyle name="Normal 22" xfId="33"/>
    <cellStyle name="Normal 23" xfId="34"/>
    <cellStyle name="Normal 24" xfId="35"/>
    <cellStyle name="Normal 3" xfId="11"/>
    <cellStyle name="Normal 3 2" xfId="17"/>
    <cellStyle name="Normal 3 2 2" xfId="37"/>
    <cellStyle name="Normal 3 3" xfId="36"/>
    <cellStyle name="Normal 4" xfId="10"/>
    <cellStyle name="Normal 4 2" xfId="16"/>
    <cellStyle name="Normal 4 2 2" xfId="38"/>
    <cellStyle name="Normal 5" xfId="18"/>
    <cellStyle name="Normal 6" xfId="42"/>
    <cellStyle name="Normal 7" xfId="13"/>
    <cellStyle name="Normal 8" xfId="43"/>
    <cellStyle name="Normal 9 2" xfId="39"/>
    <cellStyle name="Normal_Bal, Utl, Fluj y anex" xfId="9"/>
    <cellStyle name="Porcentaje" xfId="12" builtinId="5"/>
    <cellStyle name="Porcentaje 2" xfId="41"/>
    <cellStyle name="Porcentaje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opLeftCell="A34" zoomScale="115" zoomScaleNormal="115" workbookViewId="0">
      <selection activeCell="E60" sqref="E60"/>
    </sheetView>
  </sheetViews>
  <sheetFormatPr baseColWidth="10" defaultColWidth="11.42578125" defaultRowHeight="15"/>
  <cols>
    <col min="1" max="1" width="53.85546875" style="65" customWidth="1"/>
    <col min="2" max="2" width="4.85546875" style="65" customWidth="1"/>
    <col min="3" max="3" width="3.28515625" style="65" customWidth="1"/>
    <col min="4" max="4" width="3" style="65" customWidth="1"/>
    <col min="5" max="5" width="21.28515625" style="65" customWidth="1"/>
    <col min="6" max="6" width="1.85546875" style="65" customWidth="1"/>
    <col min="7" max="7" width="11.42578125" style="65" customWidth="1"/>
    <col min="8" max="8" width="2.140625" style="65" customWidth="1"/>
    <col min="9" max="13" width="11.42578125" style="65"/>
    <col min="14" max="14" width="20.42578125" style="65" customWidth="1"/>
    <col min="15" max="16384" width="11.425781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55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6" t="s">
        <v>70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09">
        <v>5090.5</v>
      </c>
      <c r="H11" s="100"/>
      <c r="I11" s="109">
        <v>4567.8857500000004</v>
      </c>
    </row>
    <row r="12" spans="1:18">
      <c r="A12" s="15" t="s">
        <v>2</v>
      </c>
      <c r="B12" s="15"/>
      <c r="C12" s="15"/>
      <c r="D12" s="15"/>
      <c r="E12" s="49"/>
      <c r="F12" s="12"/>
      <c r="G12" s="109">
        <v>0.1</v>
      </c>
      <c r="H12" s="100"/>
      <c r="I12" s="109">
        <v>0.26789000000000002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09">
        <v>32706.1</v>
      </c>
      <c r="H13" s="100"/>
      <c r="I13" s="109">
        <v>31015.21068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09">
        <v>2967.95831</v>
      </c>
      <c r="H14" s="100"/>
      <c r="I14" s="109">
        <v>3275.5031399999998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09">
        <v>28854.798320000002</v>
      </c>
      <c r="H15" s="100"/>
      <c r="I15" s="109">
        <v>17811.569459999999</v>
      </c>
    </row>
    <row r="16" spans="1:18">
      <c r="A16" s="15" t="s">
        <v>56</v>
      </c>
      <c r="B16" s="15"/>
      <c r="C16" s="15"/>
      <c r="D16" s="15"/>
      <c r="E16" s="49"/>
      <c r="F16" s="12"/>
      <c r="G16" s="109">
        <v>2547.1696999999999</v>
      </c>
      <c r="H16" s="100"/>
      <c r="I16" s="109">
        <v>2283.5147200000001</v>
      </c>
    </row>
    <row r="17" spans="1:13">
      <c r="A17" s="16"/>
      <c r="B17" s="16"/>
      <c r="C17" s="16"/>
      <c r="D17" s="16"/>
      <c r="E17" s="49"/>
      <c r="F17" s="17"/>
      <c r="G17" s="18">
        <f>SUM(G11:G16)</f>
        <v>72166.626329999999</v>
      </c>
      <c r="H17" s="18"/>
      <c r="I17" s="18">
        <f>SUM(I11:I16)</f>
        <v>58953.951639999999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67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67">
        <v>0</v>
      </c>
    </row>
    <row r="20" spans="1:13">
      <c r="A20" s="20" t="s">
        <v>69</v>
      </c>
      <c r="B20" s="20"/>
      <c r="C20" s="20"/>
      <c r="D20" s="20"/>
      <c r="E20" s="49"/>
      <c r="F20" s="19"/>
      <c r="G20" s="110">
        <v>6107.18012</v>
      </c>
      <c r="H20" s="101"/>
      <c r="I20" s="110">
        <v>2265.3290499999998</v>
      </c>
    </row>
    <row r="21" spans="1:13">
      <c r="A21" s="15"/>
      <c r="B21" s="15"/>
      <c r="C21" s="15"/>
      <c r="D21" s="15"/>
      <c r="E21" s="49"/>
      <c r="F21" s="19"/>
      <c r="G21" s="21">
        <f>SUM(G19:G20)</f>
        <v>6107.18012</v>
      </c>
      <c r="H21" s="21"/>
      <c r="I21" s="21">
        <f>SUM(I19:I20)</f>
        <v>2265.3290499999998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21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21"/>
    </row>
    <row r="24" spans="1:13">
      <c r="A24" s="40" t="s">
        <v>0</v>
      </c>
      <c r="B24" s="20"/>
      <c r="C24" s="20"/>
      <c r="D24" s="20"/>
      <c r="E24" s="49"/>
      <c r="F24" s="19"/>
      <c r="G24" s="110">
        <v>4209.5251099999996</v>
      </c>
      <c r="H24" s="102"/>
      <c r="I24" s="110">
        <v>4210.6955099999996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82483.331560000006</v>
      </c>
      <c r="H25" s="22"/>
      <c r="I25" s="22">
        <f>I17+I21+I24</f>
        <v>65429.976199999997</v>
      </c>
      <c r="M25" s="65" t="s">
        <v>0</v>
      </c>
    </row>
    <row r="26" spans="1:13" ht="15.75" thickTop="1">
      <c r="A26" s="12"/>
      <c r="B26" s="12"/>
      <c r="C26" s="12"/>
      <c r="D26" s="12"/>
      <c r="E26" s="49"/>
      <c r="F26" s="58"/>
      <c r="G26" s="21"/>
      <c r="H26" s="21"/>
      <c r="I26" s="21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24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1"/>
      <c r="F29" s="58"/>
      <c r="G29" s="111">
        <v>1849.2676100000001</v>
      </c>
      <c r="H29" s="103"/>
      <c r="I29" s="111">
        <v>1439.6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12">
        <v>2962.0241000000001</v>
      </c>
      <c r="H30" s="104"/>
      <c r="I30" s="112">
        <v>400.7</v>
      </c>
    </row>
    <row r="31" spans="1:13">
      <c r="A31" s="15" t="s">
        <v>58</v>
      </c>
      <c r="B31" s="15"/>
      <c r="C31" s="15"/>
      <c r="D31" s="15"/>
      <c r="E31" s="51"/>
      <c r="F31" s="58"/>
      <c r="G31" s="112">
        <v>13145.048220000001</v>
      </c>
      <c r="H31" s="104"/>
      <c r="I31" s="112">
        <v>6434.1</v>
      </c>
    </row>
    <row r="32" spans="1:13">
      <c r="A32" s="15" t="s">
        <v>6</v>
      </c>
      <c r="B32" s="15"/>
      <c r="C32" s="15"/>
      <c r="D32" s="15"/>
      <c r="E32" s="51"/>
      <c r="F32" s="58"/>
      <c r="G32" s="113">
        <v>3075.83916</v>
      </c>
      <c r="H32" s="104"/>
      <c r="I32" s="113">
        <v>2758.3</v>
      </c>
    </row>
    <row r="33" spans="1:14">
      <c r="A33" s="15"/>
      <c r="B33" s="15"/>
      <c r="C33" s="15"/>
      <c r="D33" s="15"/>
      <c r="E33" s="51"/>
      <c r="F33" s="58"/>
      <c r="G33" s="114">
        <f>SUM(G29:G32)</f>
        <v>21032.179090000001</v>
      </c>
      <c r="H33" s="25"/>
      <c r="I33" s="114">
        <f>SUM(I29:I32)</f>
        <v>11032.7</v>
      </c>
    </row>
    <row r="34" spans="1:14">
      <c r="A34" s="58" t="s">
        <v>34</v>
      </c>
      <c r="B34" s="58"/>
      <c r="C34" s="58"/>
      <c r="D34" s="58"/>
      <c r="E34" s="51"/>
      <c r="F34" s="58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52"/>
      <c r="F35" s="58"/>
      <c r="G35" s="112">
        <v>5836.2492499999998</v>
      </c>
      <c r="H35" s="105"/>
      <c r="I35" s="112">
        <v>3828.9</v>
      </c>
    </row>
    <row r="36" spans="1:14">
      <c r="A36" s="15" t="s">
        <v>8</v>
      </c>
      <c r="B36" s="15"/>
      <c r="C36" s="15"/>
      <c r="D36" s="15"/>
      <c r="E36" s="51"/>
      <c r="F36" s="58"/>
      <c r="G36" s="112">
        <v>279.93410999999998</v>
      </c>
      <c r="H36" s="105"/>
      <c r="I36" s="112">
        <v>250.02</v>
      </c>
    </row>
    <row r="37" spans="1:14">
      <c r="A37" s="15" t="s">
        <v>9</v>
      </c>
      <c r="B37" s="15"/>
      <c r="C37" s="15"/>
      <c r="D37" s="15"/>
      <c r="E37" s="51"/>
      <c r="F37" s="58"/>
      <c r="G37" s="113">
        <v>4453.9694300000001</v>
      </c>
      <c r="H37" s="106"/>
      <c r="I37" s="113">
        <v>695.6</v>
      </c>
    </row>
    <row r="38" spans="1:14">
      <c r="A38" s="15"/>
      <c r="B38" s="15"/>
      <c r="C38" s="15"/>
      <c r="D38" s="15"/>
      <c r="E38" s="51"/>
      <c r="F38" s="58"/>
      <c r="G38" s="25">
        <f>SUM(G35:G37)</f>
        <v>10570.15279</v>
      </c>
      <c r="H38" s="25"/>
      <c r="I38" s="25">
        <f>SUM(I35:I37)</f>
        <v>4774.5200000000004</v>
      </c>
    </row>
    <row r="39" spans="1:14">
      <c r="A39" s="58" t="s">
        <v>28</v>
      </c>
      <c r="B39" s="58"/>
      <c r="C39" s="58"/>
      <c r="D39" s="58"/>
      <c r="E39" s="51"/>
      <c r="F39" s="58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51"/>
      <c r="F40" s="58"/>
      <c r="G40" s="112">
        <v>1305.4571900000001</v>
      </c>
      <c r="H40" s="107"/>
      <c r="I40" s="112">
        <v>1404</v>
      </c>
    </row>
    <row r="41" spans="1:14">
      <c r="A41" s="15" t="s">
        <v>11</v>
      </c>
      <c r="B41" s="15"/>
      <c r="C41" s="15"/>
      <c r="D41" s="15"/>
      <c r="E41" s="51"/>
      <c r="F41" s="58"/>
      <c r="G41" s="113">
        <v>14187.45527</v>
      </c>
      <c r="H41" s="108"/>
      <c r="I41" s="113">
        <v>13278.7</v>
      </c>
    </row>
    <row r="42" spans="1:14">
      <c r="A42" s="15"/>
      <c r="B42" s="15"/>
      <c r="C42" s="15"/>
      <c r="D42" s="15"/>
      <c r="E42" s="51"/>
      <c r="F42" s="58"/>
      <c r="G42" s="25">
        <f>SUM(G40:G41)</f>
        <v>15492.91246</v>
      </c>
      <c r="H42" s="25"/>
      <c r="I42" s="25">
        <f>SUM(I40:I41)</f>
        <v>14682.7</v>
      </c>
      <c r="K42" s="79"/>
    </row>
    <row r="43" spans="1:14">
      <c r="A43" s="27" t="s">
        <v>29</v>
      </c>
      <c r="B43" s="27"/>
      <c r="C43" s="27"/>
      <c r="D43" s="27"/>
      <c r="E43" s="51"/>
      <c r="F43" s="58"/>
      <c r="G43" s="25"/>
      <c r="H43" s="25"/>
      <c r="I43" s="25"/>
      <c r="K43" s="79"/>
    </row>
    <row r="44" spans="1:14">
      <c r="A44" s="15" t="s">
        <v>12</v>
      </c>
      <c r="B44" s="15"/>
      <c r="C44" s="15"/>
      <c r="D44" s="15"/>
      <c r="E44" s="51"/>
      <c r="F44" s="58"/>
      <c r="G44" s="112">
        <v>2286.6999999999998</v>
      </c>
      <c r="H44" s="80"/>
      <c r="I44" s="112">
        <v>3037.8</v>
      </c>
    </row>
    <row r="45" spans="1:14">
      <c r="A45" s="15" t="s">
        <v>13</v>
      </c>
      <c r="B45" s="15"/>
      <c r="C45" s="15"/>
      <c r="D45" s="15"/>
      <c r="E45" s="51"/>
      <c r="F45" s="58"/>
      <c r="G45" s="112">
        <v>1486.7</v>
      </c>
      <c r="H45" s="81"/>
      <c r="I45" s="112">
        <v>1530.8</v>
      </c>
      <c r="N45" s="79" t="s">
        <v>0</v>
      </c>
    </row>
    <row r="46" spans="1:14" ht="17.25" customHeight="1">
      <c r="A46" s="19"/>
      <c r="B46" s="19"/>
      <c r="C46" s="19"/>
      <c r="D46" s="19"/>
      <c r="E46" s="51"/>
      <c r="F46" s="58"/>
      <c r="G46" s="28">
        <f>SUM(G44:G45)</f>
        <v>3773.3999999999996</v>
      </c>
      <c r="H46" s="25"/>
      <c r="I46" s="28">
        <f>SUM(I44:I45)</f>
        <v>4568.6000000000004</v>
      </c>
      <c r="N46" s="79" t="s">
        <v>0</v>
      </c>
    </row>
    <row r="47" spans="1:14" ht="19.5" customHeight="1">
      <c r="A47" s="8" t="s">
        <v>30</v>
      </c>
      <c r="B47" s="27"/>
      <c r="C47" s="27"/>
      <c r="D47" s="27"/>
      <c r="E47" s="51"/>
      <c r="F47" s="58"/>
      <c r="G47" s="26">
        <f>G33+G38+G42+G46</f>
        <v>50868.644340000006</v>
      </c>
      <c r="H47" s="25"/>
      <c r="I47" s="26">
        <f>I33+I38+I42+I46</f>
        <v>35058.520000000004</v>
      </c>
    </row>
    <row r="48" spans="1:14">
      <c r="A48" s="58" t="s">
        <v>31</v>
      </c>
      <c r="B48" s="58"/>
      <c r="C48" s="58"/>
      <c r="D48" s="58"/>
      <c r="E48" s="51"/>
      <c r="F48" s="58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1"/>
      <c r="F49" s="58"/>
      <c r="G49" s="112">
        <v>13000</v>
      </c>
      <c r="H49" s="82"/>
      <c r="I49" s="112">
        <v>13000</v>
      </c>
    </row>
    <row r="50" spans="1:9" ht="15.75" customHeight="1">
      <c r="A50" s="20" t="s">
        <v>15</v>
      </c>
      <c r="B50" s="29"/>
      <c r="C50" s="29"/>
      <c r="D50" s="29"/>
      <c r="E50" s="51"/>
      <c r="F50" s="58"/>
      <c r="G50" s="112">
        <v>18614.69426</v>
      </c>
      <c r="H50" s="115" t="s">
        <v>0</v>
      </c>
      <c r="I50" s="112">
        <v>17371.5</v>
      </c>
    </row>
    <row r="51" spans="1:9" ht="18" customHeight="1">
      <c r="A51" s="19"/>
      <c r="B51" s="19"/>
      <c r="C51" s="19"/>
      <c r="D51" s="19"/>
      <c r="E51" s="51"/>
      <c r="F51" s="58"/>
      <c r="G51" s="25">
        <f>SUM(G49:G50)</f>
        <v>31614.69426</v>
      </c>
      <c r="H51" s="115"/>
      <c r="I51" s="25">
        <f>SUM(I49:I50)</f>
        <v>30371.5</v>
      </c>
    </row>
    <row r="52" spans="1:9" ht="19.5" customHeight="1" thickBot="1">
      <c r="A52" s="57" t="s">
        <v>32</v>
      </c>
      <c r="B52" s="57"/>
      <c r="C52" s="57"/>
      <c r="D52" s="57"/>
      <c r="E52" s="51"/>
      <c r="F52" s="58"/>
      <c r="G52" s="22">
        <f>G47+G51</f>
        <v>82483.338600000003</v>
      </c>
      <c r="H52" s="25"/>
      <c r="I52" s="22">
        <f>I47+I51</f>
        <v>65430.020000000004</v>
      </c>
    </row>
    <row r="53" spans="1:9" ht="19.5" customHeight="1" thickTop="1">
      <c r="A53" s="57"/>
      <c r="B53" s="57"/>
      <c r="C53" s="57"/>
      <c r="D53" s="57"/>
      <c r="E53" s="51"/>
      <c r="F53" s="58"/>
      <c r="G53" s="21"/>
      <c r="H53" s="25"/>
      <c r="I53" s="21"/>
    </row>
    <row r="54" spans="1:9">
      <c r="A54" s="65" t="s">
        <v>64</v>
      </c>
      <c r="B54" s="65" t="s">
        <v>65</v>
      </c>
      <c r="E54" s="39"/>
      <c r="G54" s="48" t="s">
        <v>67</v>
      </c>
      <c r="H54" s="66"/>
      <c r="I54" s="48"/>
    </row>
    <row r="55" spans="1:9" ht="15" customHeight="1">
      <c r="A55" s="68" t="s">
        <v>60</v>
      </c>
      <c r="B55" s="68" t="s">
        <v>66</v>
      </c>
      <c r="C55" s="57"/>
      <c r="D55" s="57"/>
      <c r="E55" s="46"/>
      <c r="F55" s="57"/>
      <c r="G55" s="59" t="s">
        <v>68</v>
      </c>
      <c r="H55" s="58"/>
      <c r="I55" s="59"/>
    </row>
    <row r="56" spans="1:9" ht="15.75" thickBot="1">
      <c r="A56" s="55"/>
      <c r="B56" s="55"/>
      <c r="C56" s="55"/>
      <c r="D56" s="55"/>
      <c r="E56" s="55"/>
      <c r="F56" s="55"/>
      <c r="G56" s="55"/>
      <c r="H56" s="55"/>
      <c r="I56" s="55"/>
    </row>
    <row r="57" spans="1:9">
      <c r="A57" s="56"/>
      <c r="B57" s="56"/>
      <c r="C57" s="56"/>
      <c r="D57" s="56"/>
      <c r="E57" s="56"/>
      <c r="F57" s="56"/>
      <c r="G57" s="56"/>
      <c r="H57" s="56"/>
      <c r="I57" s="56"/>
    </row>
    <row r="59" spans="1:9">
      <c r="G59" s="66" t="s">
        <v>0</v>
      </c>
      <c r="I59" s="66" t="s">
        <v>0</v>
      </c>
    </row>
    <row r="61" spans="1:9">
      <c r="G61" s="66">
        <f>+G52-G25</f>
        <v>7.0399999967776239E-3</v>
      </c>
      <c r="I61" s="66">
        <f>+I52-I25</f>
        <v>4.3800000006740447E-2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5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abSelected="1" topLeftCell="A35" zoomScaleNormal="100" workbookViewId="0">
      <selection activeCell="J59" sqref="J59"/>
    </sheetView>
  </sheetViews>
  <sheetFormatPr baseColWidth="10" defaultColWidth="11.42578125" defaultRowHeight="15"/>
  <cols>
    <col min="1" max="1" width="40.28515625" style="65" customWidth="1"/>
    <col min="2" max="3" width="9.140625" style="65"/>
    <col min="4" max="4" width="4.42578125" style="65" customWidth="1"/>
    <col min="5" max="5" width="6.42578125" style="39" customWidth="1"/>
    <col min="6" max="6" width="1.5703125" style="65" customWidth="1"/>
    <col min="7" max="7" width="15.140625" style="66" customWidth="1"/>
    <col min="8" max="8" width="3.42578125" style="66" customWidth="1"/>
    <col min="9" max="9" width="11.5703125" style="66" customWidth="1"/>
    <col min="10" max="10" width="11.42578125" style="64"/>
    <col min="11" max="16384" width="11.425781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73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5.75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70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3" t="s">
        <v>51</v>
      </c>
    </row>
    <row r="14" spans="1:10">
      <c r="A14" s="35" t="s">
        <v>35</v>
      </c>
      <c r="G14" s="91">
        <v>23360.557939999999</v>
      </c>
      <c r="H14" s="83"/>
      <c r="I14" s="91">
        <v>18078.094949999999</v>
      </c>
    </row>
    <row r="15" spans="1:10">
      <c r="A15" s="35" t="s">
        <v>36</v>
      </c>
      <c r="D15" s="53"/>
      <c r="E15" s="54"/>
      <c r="G15" s="92">
        <v>6387.8261400000001</v>
      </c>
      <c r="H15" s="84"/>
      <c r="I15" s="92">
        <v>6568.7701200000001</v>
      </c>
    </row>
    <row r="16" spans="1:10" ht="16.5" customHeight="1">
      <c r="A16" s="36" t="s">
        <v>61</v>
      </c>
      <c r="D16" s="53"/>
      <c r="E16" s="54"/>
      <c r="G16" s="92">
        <v>2630.2138199999999</v>
      </c>
      <c r="H16" s="84"/>
      <c r="I16" s="92">
        <v>2374.8085299999998</v>
      </c>
    </row>
    <row r="17" spans="1:9">
      <c r="A17" s="35" t="s">
        <v>37</v>
      </c>
      <c r="D17" s="53"/>
      <c r="E17" s="54"/>
      <c r="G17" s="92">
        <v>1877.37681</v>
      </c>
      <c r="H17" s="84"/>
      <c r="I17" s="92">
        <v>1308.4442300000001</v>
      </c>
    </row>
    <row r="18" spans="1:9">
      <c r="A18" s="35" t="s">
        <v>38</v>
      </c>
      <c r="D18" s="53"/>
      <c r="E18" s="54"/>
      <c r="G18" s="93">
        <v>711.82586000000003</v>
      </c>
      <c r="H18" s="85"/>
      <c r="I18" s="99">
        <v>868.72173999999995</v>
      </c>
    </row>
    <row r="19" spans="1:9">
      <c r="A19" s="32"/>
      <c r="D19" s="53"/>
      <c r="E19" s="54"/>
      <c r="G19" s="69">
        <f>SUM(G14:G18)</f>
        <v>34967.800569999999</v>
      </c>
      <c r="H19" s="69"/>
      <c r="I19" s="69">
        <f>SUM(I14:I18)</f>
        <v>29198.83957</v>
      </c>
    </row>
    <row r="20" spans="1:9">
      <c r="A20" s="33" t="s">
        <v>52</v>
      </c>
      <c r="D20" s="53"/>
      <c r="E20" s="54"/>
      <c r="G20" s="70"/>
      <c r="H20" s="70"/>
      <c r="I20" s="70"/>
    </row>
    <row r="21" spans="1:9">
      <c r="A21" s="35" t="s">
        <v>39</v>
      </c>
      <c r="D21" s="53"/>
      <c r="E21" s="54"/>
      <c r="G21" s="94">
        <v>9496.6126399999994</v>
      </c>
      <c r="H21" s="86"/>
      <c r="I21" s="94">
        <v>9233.1447100000005</v>
      </c>
    </row>
    <row r="22" spans="1:9">
      <c r="A22" s="35" t="s">
        <v>40</v>
      </c>
      <c r="D22" s="53"/>
      <c r="E22" s="54"/>
      <c r="G22" s="94">
        <v>14400.40533</v>
      </c>
      <c r="H22" s="86"/>
      <c r="I22" s="94">
        <v>9984.9446900000003</v>
      </c>
    </row>
    <row r="23" spans="1:9">
      <c r="A23" s="35" t="s">
        <v>41</v>
      </c>
      <c r="D23" s="53"/>
      <c r="E23" s="54"/>
      <c r="G23" s="94">
        <v>5373.33151</v>
      </c>
      <c r="H23" s="86"/>
      <c r="I23" s="94">
        <v>5047.4622499999996</v>
      </c>
    </row>
    <row r="24" spans="1:9">
      <c r="A24" s="35" t="s">
        <v>54</v>
      </c>
      <c r="D24" s="53"/>
      <c r="E24" s="54"/>
      <c r="G24" s="95">
        <v>3318.83466</v>
      </c>
      <c r="H24" s="87"/>
      <c r="I24" s="96">
        <v>2823.8101700000002</v>
      </c>
    </row>
    <row r="25" spans="1:9" ht="21" customHeight="1">
      <c r="A25" s="33"/>
      <c r="D25" s="53"/>
      <c r="E25" s="54"/>
      <c r="G25" s="71">
        <f>SUM(G21:G24)</f>
        <v>32589.184140000001</v>
      </c>
      <c r="H25" s="72"/>
      <c r="I25" s="71">
        <f>SUM(I21:I24)</f>
        <v>27089.361820000002</v>
      </c>
    </row>
    <row r="26" spans="1:9" ht="13.5" customHeight="1">
      <c r="A26" s="33" t="s">
        <v>62</v>
      </c>
      <c r="D26" s="53"/>
      <c r="E26" s="54"/>
      <c r="G26" s="96">
        <v>3.1</v>
      </c>
      <c r="H26" s="88"/>
      <c r="I26" s="96">
        <v>0</v>
      </c>
    </row>
    <row r="27" spans="1:9" ht="21" customHeight="1">
      <c r="A27" s="31" t="s">
        <v>42</v>
      </c>
      <c r="D27" s="53"/>
      <c r="E27" s="54"/>
      <c r="G27" s="73">
        <f>+G19-G25-G26</f>
        <v>2375.5164299999983</v>
      </c>
      <c r="H27" s="69"/>
      <c r="I27" s="73">
        <f>+I19-I25-I26</f>
        <v>2109.4777499999982</v>
      </c>
    </row>
    <row r="28" spans="1:9">
      <c r="A28" s="31"/>
      <c r="D28" s="53"/>
      <c r="E28" s="54"/>
      <c r="G28" s="74"/>
      <c r="H28" s="74"/>
      <c r="I28" s="74"/>
    </row>
    <row r="29" spans="1:9">
      <c r="A29" s="33" t="s">
        <v>53</v>
      </c>
      <c r="D29" s="53"/>
      <c r="E29" s="54"/>
      <c r="G29" s="74"/>
      <c r="H29" s="74"/>
      <c r="I29" s="74"/>
    </row>
    <row r="30" spans="1:9">
      <c r="A30" s="35" t="s">
        <v>43</v>
      </c>
      <c r="D30" s="53"/>
      <c r="E30" s="54"/>
      <c r="G30" s="97">
        <v>95.068899999999999</v>
      </c>
      <c r="H30" s="89"/>
      <c r="I30" s="97">
        <v>85.311779999999999</v>
      </c>
    </row>
    <row r="31" spans="1:9">
      <c r="A31" s="35" t="s">
        <v>46</v>
      </c>
      <c r="D31" s="53"/>
      <c r="E31" s="54"/>
      <c r="G31" s="98">
        <v>1285.16382</v>
      </c>
      <c r="H31" s="75"/>
      <c r="I31" s="98">
        <v>1301.4095400000001</v>
      </c>
    </row>
    <row r="32" spans="1:9" ht="18.75" customHeight="1">
      <c r="A32" s="34"/>
      <c r="D32" s="53"/>
      <c r="E32" s="54"/>
      <c r="G32" s="76">
        <f>SUM(G30:G31)</f>
        <v>1380.23272</v>
      </c>
      <c r="H32" s="74"/>
      <c r="I32" s="76">
        <f>SUM(I30:I31)</f>
        <v>1386.7213200000001</v>
      </c>
    </row>
    <row r="33" spans="1:10">
      <c r="A33" s="34"/>
      <c r="D33" s="53"/>
      <c r="E33" s="54"/>
      <c r="G33" s="77"/>
      <c r="H33" s="74"/>
      <c r="I33" s="77"/>
    </row>
    <row r="34" spans="1:10">
      <c r="A34" s="31" t="s">
        <v>45</v>
      </c>
      <c r="D34" s="53"/>
      <c r="E34" s="54"/>
      <c r="G34" s="74">
        <f>+G27-G32</f>
        <v>995.28370999999834</v>
      </c>
      <c r="H34" s="74"/>
      <c r="I34" s="74">
        <f>+I27-I32</f>
        <v>722.75642999999809</v>
      </c>
    </row>
    <row r="35" spans="1:10">
      <c r="A35" s="31"/>
      <c r="D35" s="53"/>
      <c r="E35" s="54"/>
      <c r="G35" s="74"/>
      <c r="H35" s="74"/>
      <c r="I35" s="74"/>
    </row>
    <row r="36" spans="1:10">
      <c r="A36" s="33" t="s">
        <v>44</v>
      </c>
      <c r="D36" s="53"/>
      <c r="E36" s="54"/>
      <c r="G36" s="99">
        <v>208.90663000000001</v>
      </c>
      <c r="H36" s="90"/>
      <c r="I36" s="99">
        <v>285.06164999999999</v>
      </c>
    </row>
    <row r="37" spans="1:10" ht="10.5" customHeight="1">
      <c r="A37" s="31"/>
      <c r="D37" s="53"/>
      <c r="E37" s="54"/>
      <c r="G37" s="74"/>
      <c r="H37" s="74"/>
      <c r="I37" s="74"/>
    </row>
    <row r="38" spans="1:10">
      <c r="A38" s="31" t="s">
        <v>55</v>
      </c>
      <c r="D38" s="53"/>
      <c r="E38" s="54"/>
      <c r="G38" s="69">
        <f>SUM(G34:G36)</f>
        <v>1204.1903399999983</v>
      </c>
      <c r="H38" s="69"/>
      <c r="I38" s="69">
        <f>SUM(I34:I36)</f>
        <v>1007.8180799999981</v>
      </c>
    </row>
    <row r="39" spans="1:10">
      <c r="A39" s="31"/>
      <c r="D39" s="53"/>
      <c r="E39" s="54"/>
      <c r="G39" s="74"/>
      <c r="H39" s="74"/>
      <c r="I39" s="74"/>
    </row>
    <row r="40" spans="1:10">
      <c r="A40" s="33" t="s">
        <v>47</v>
      </c>
      <c r="D40" s="53"/>
      <c r="E40" s="54"/>
      <c r="G40" s="77">
        <v>0</v>
      </c>
      <c r="H40" s="77"/>
      <c r="I40" s="77">
        <v>0</v>
      </c>
    </row>
    <row r="41" spans="1:10">
      <c r="A41" s="33" t="s">
        <v>63</v>
      </c>
      <c r="D41" s="53"/>
      <c r="E41" s="54"/>
      <c r="G41" s="77">
        <v>0</v>
      </c>
      <c r="H41" s="74"/>
      <c r="I41" s="77">
        <v>0</v>
      </c>
    </row>
    <row r="42" spans="1:10" ht="24.75" customHeight="1" thickBot="1">
      <c r="A42" s="31" t="s">
        <v>49</v>
      </c>
      <c r="D42" s="53"/>
      <c r="E42" s="54"/>
      <c r="G42" s="78">
        <f>SUM(G38:G41)</f>
        <v>1204.1903399999983</v>
      </c>
      <c r="H42" s="74"/>
      <c r="I42" s="78">
        <f>SUM(I38:I41)</f>
        <v>1007.8180799999981</v>
      </c>
    </row>
    <row r="43" spans="1:10" ht="15.75" thickTop="1"/>
    <row r="44" spans="1:10">
      <c r="G44" s="48"/>
      <c r="I44" s="48"/>
    </row>
    <row r="45" spans="1:10">
      <c r="G45" s="48"/>
      <c r="I45" s="48"/>
    </row>
    <row r="46" spans="1:10">
      <c r="A46" s="65" t="s">
        <v>64</v>
      </c>
      <c r="B46" s="65" t="s">
        <v>65</v>
      </c>
      <c r="G46" s="48" t="s">
        <v>67</v>
      </c>
      <c r="I46" s="48"/>
    </row>
    <row r="47" spans="1:10" ht="15" customHeight="1">
      <c r="A47" s="68" t="s">
        <v>60</v>
      </c>
      <c r="B47" s="68" t="s">
        <v>66</v>
      </c>
      <c r="C47" s="57"/>
      <c r="D47" s="57"/>
      <c r="E47" s="46"/>
      <c r="F47" s="57"/>
      <c r="G47" s="59" t="s">
        <v>68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5.75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2020-04-06T16:30:11Z</cp:lastPrinted>
  <dcterms:created xsi:type="dcterms:W3CDTF">2011-01-17T20:49:33Z</dcterms:created>
  <dcterms:modified xsi:type="dcterms:W3CDTF">2020-04-06T16:30:31Z</dcterms:modified>
</cp:coreProperties>
</file>