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AtlantidaSecurities\Estados financieros 2020\EF febrero 2020\"/>
    </mc:Choice>
  </mc:AlternateContent>
  <bookViews>
    <workbookView xWindow="4230" yWindow="3885" windowWidth="16200" windowHeight="936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0" i="2" l="1"/>
  <c r="C77" i="2"/>
  <c r="C76" i="2"/>
  <c r="C96" i="2"/>
  <c r="C84" i="2"/>
  <c r="C83" i="2"/>
  <c r="C81" i="2"/>
  <c r="C51" i="2"/>
  <c r="C41" i="2" l="1"/>
  <c r="C37" i="2"/>
  <c r="C36" i="2"/>
  <c r="C35" i="2"/>
  <c r="C27" i="2"/>
  <c r="C26" i="2"/>
  <c r="C25" i="2"/>
  <c r="C20" i="2"/>
  <c r="C19" i="2"/>
  <c r="C17" i="2"/>
  <c r="C16" i="2"/>
  <c r="C15" i="2"/>
  <c r="C13" i="2"/>
  <c r="C48" i="2" l="1"/>
  <c r="C46" i="2"/>
  <c r="C45" i="2"/>
  <c r="C34" i="2"/>
  <c r="C14" i="2"/>
  <c r="C97" i="2" l="1"/>
  <c r="C38" i="2" l="1"/>
  <c r="C85" i="2" l="1"/>
  <c r="C78" i="2"/>
  <c r="A70" i="2"/>
  <c r="A63" i="2"/>
  <c r="C42" i="2"/>
  <c r="C28" i="2"/>
  <c r="C21" i="2"/>
  <c r="C86" i="2" l="1"/>
  <c r="C91" i="2" s="1"/>
  <c r="C98" i="2" s="1"/>
  <c r="C52" i="2" s="1"/>
  <c r="C30" i="2"/>
  <c r="C54" i="2" l="1"/>
  <c r="C55" i="2" s="1"/>
  <c r="E55" i="2" s="1"/>
</calcChain>
</file>

<file path=xl/sharedStrings.xml><?xml version="1.0" encoding="utf-8"?>
<sst xmlns="http://schemas.openxmlformats.org/spreadsheetml/2006/main" count="73" uniqueCount="71">
  <si>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</si>
  <si>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</si>
  <si>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</si>
  <si>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</si>
  <si>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</si>
  <si>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</si>
  <si>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</si>
  <si>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</si>
  <si>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</si>
  <si>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</si>
  <si>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</si>
  <si>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</si>
  <si>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</si>
  <si>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</si>
  <si>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</si>
  <si>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</si>
  <si>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</si>
  <si>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</si>
  <si>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</si>
  <si>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</si>
  <si>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</si>
  <si>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</si>
  <si>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</si>
  <si>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</si>
  <si>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</si>
  <si>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</si>
  <si>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</si>
  <si>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</si>
  <si>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</si>
  <si>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</si>
  <si>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</si>
  <si>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</si>
  <si>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</si>
  <si>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</si>
  <si>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</si>
  <si>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</si>
  <si>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</si>
  <si>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</si>
  <si>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</si>
  <si>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</si>
  <si>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</si>
  <si>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</si>
  <si>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</si>
  <si>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</si>
  <si>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</si>
  <si>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</si>
  <si>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</si>
  <si>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</si>
  <si>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</si>
  <si>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</si>
  <si>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</si>
  <si>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</si>
  <si>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</si>
  <si>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</si>
  <si>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</si>
  <si>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</si>
  <si>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</si>
  <si>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</si>
  <si>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</si>
  <si>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</si>
  <si>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</si>
  <si>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</si>
  <si>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</si>
  <si>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</si>
  <si>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</si>
  <si>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</si>
  <si>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</si>
  <si>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</si>
  <si>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</si>
  <si>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Al 29 de Febrero 2020</t>
  </si>
  <si>
    <t>Del 01 de enero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</si>
</sst>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165" fontId="3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zoomScaleNormal="100" workbookViewId="0">
      <selection activeCell="A69" sqref="A69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67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69</v>
      </c>
      <c r="B7" s="47"/>
      <c r="C7" s="47"/>
    </row>
    <row r="8" spans="1:9" ht="22.5" customHeight="1" thickBot="1">
      <c r="A8" s="48" t="s">
        <v>60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2020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(150+291887.86)/1000</f>
        <v>292.03785999999997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f>6119.94/1000</f>
        <v>6.1199399999999997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573703.54/1000</f>
        <v>573.70354000000009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f>7888.96/1000</f>
        <v>7.88896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f>169.5/1000</f>
        <v>0.16950000000000001</v>
      </c>
      <c r="D17" s="2"/>
      <c r="E17" s="2"/>
      <c r="F17" s="10"/>
      <c r="G17" s="10"/>
      <c r="H17" s="10"/>
      <c r="I17" s="2"/>
    </row>
    <row r="18" spans="1:9" ht="13.5" customHeight="1">
      <c r="A18" s="1" t="s">
        <v>66</v>
      </c>
      <c r="C18" s="7">
        <v>0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f>23934.18/1000</f>
        <v>23.934180000000001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f>5475.54/1000</f>
        <v>5.4755399999999996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909.32952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f>7160.98/1000</f>
        <v>7.1609799999999995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f>111962.36/1000</f>
        <v>111.96236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f>39000/1000</f>
        <v>39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158.12333999999998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1067.4528599999999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f>27.8/1000</f>
        <v>2.7800000000000002E-2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23743.44/1000</f>
        <v>23.74344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f>7345/1000</f>
        <v>7.3449999999999998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139970.29/1000</f>
        <v>139.97029000000001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171.08653000000001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f>12487.58/1000</f>
        <v>12.487579999999999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f>SUM(C41)</f>
        <v>12.487579999999999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61972.6/1000</f>
        <v>61.9726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f>-211500.88/1000</f>
        <v>-211.50088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+C98</f>
        <v>109.97522999999998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883.87875000000008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1067.4528600000001</v>
      </c>
      <c r="D55" s="9"/>
      <c r="E55" s="9">
        <f>+C30-C55</f>
        <v>0</v>
      </c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9" t="s">
        <v>40</v>
      </c>
      <c r="B66" s="49"/>
      <c r="C66" s="49"/>
    </row>
    <row r="67" spans="1:3">
      <c r="A67" s="41"/>
      <c r="B67" s="41"/>
      <c r="C67" s="41"/>
    </row>
    <row r="68" spans="1:3">
      <c r="A68" s="50" t="s">
        <v>70</v>
      </c>
      <c r="B68" s="50"/>
      <c r="C68" s="50"/>
    </row>
    <row r="69" spans="1:3">
      <c r="A69" s="41"/>
      <c r="B69" s="41"/>
      <c r="C69" s="41"/>
    </row>
    <row r="70" spans="1:3" ht="13.5" thickBot="1">
      <c r="A70" s="45" t="str">
        <f>+A8</f>
        <v>(Cifras en Miles de Dólares de los Estados Unidos de América)</v>
      </c>
      <c r="B70" s="45"/>
      <c r="C70" s="45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2020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f>310949.28/1000</f>
        <v>310.94928000000004</v>
      </c>
    </row>
    <row r="77" spans="1:3">
      <c r="A77" s="27" t="s">
        <v>44</v>
      </c>
      <c r="B77" s="27"/>
      <c r="C77" s="22">
        <f>46958.65/1000</f>
        <v>46.958649999999999</v>
      </c>
    </row>
    <row r="78" spans="1:3">
      <c r="A78" s="27"/>
      <c r="B78" s="27"/>
      <c r="C78" s="29">
        <f>SUM(C76:C77)</f>
        <v>357.90793000000002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f>150437.91/1000</f>
        <v>150.43791000000002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f>63793.62/1000</f>
        <v>63.793620000000004</v>
      </c>
    </row>
    <row r="84" spans="1:3">
      <c r="A84" s="27" t="s">
        <v>50</v>
      </c>
      <c r="B84" s="27"/>
      <c r="C84" s="8">
        <f>2109.72/1000</f>
        <v>2.1097199999999998</v>
      </c>
    </row>
    <row r="85" spans="1:3">
      <c r="A85" s="27"/>
      <c r="B85" s="27"/>
      <c r="C85" s="38">
        <f>SUM(C81:C84)</f>
        <v>216.34125000000003</v>
      </c>
    </row>
    <row r="86" spans="1:3">
      <c r="A86" s="30" t="s">
        <v>51</v>
      </c>
      <c r="B86" s="27"/>
      <c r="C86" s="29">
        <f>+C78-C85</f>
        <v>141.56667999999999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 hidden="1">
      <c r="A89" s="27" t="s">
        <v>65</v>
      </c>
      <c r="B89" s="27"/>
      <c r="C89" s="8"/>
    </row>
    <row r="90" spans="1:3">
      <c r="A90" s="27" t="s">
        <v>54</v>
      </c>
      <c r="B90" s="27"/>
      <c r="C90" s="22">
        <f>6193.74/1000</f>
        <v>6.19374</v>
      </c>
    </row>
    <row r="91" spans="1:3">
      <c r="A91" s="27" t="s">
        <v>55</v>
      </c>
      <c r="B91" s="27"/>
      <c r="C91" s="32">
        <f>+C86+C89+C90</f>
        <v>147.76041999999998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</v>
      </c>
    </row>
    <row r="95" spans="1:3">
      <c r="A95" s="27" t="s">
        <v>58</v>
      </c>
      <c r="B95" s="27"/>
      <c r="C95" s="8">
        <v>0</v>
      </c>
    </row>
    <row r="96" spans="1:3">
      <c r="A96" s="27" t="s">
        <v>68</v>
      </c>
      <c r="B96" s="27"/>
      <c r="C96" s="22">
        <f>37785.19/1000</f>
        <v>37.78519</v>
      </c>
    </row>
    <row r="97" spans="1:3">
      <c r="A97" s="27"/>
      <c r="B97" s="27"/>
      <c r="C97" s="32">
        <f>SUM(C94:C96)</f>
        <v>37.78519</v>
      </c>
    </row>
    <row r="98" spans="1:3">
      <c r="A98" s="30" t="s">
        <v>59</v>
      </c>
      <c r="B98" s="27"/>
      <c r="C98" s="39">
        <f>+C91-C97</f>
        <v>109.97522999999998</v>
      </c>
    </row>
    <row r="99" spans="1:3" ht="13.5" thickBot="1">
      <c r="A99" s="33"/>
      <c r="B99" s="33"/>
      <c r="C99" s="33"/>
    </row>
    <row r="100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2020-03-31T17:16:33Z</cp:lastPrinted>
  <dcterms:created xsi:type="dcterms:W3CDTF">2017-02-09T22:50:33Z</dcterms:created>
  <dcterms:modified xsi:type="dcterms:W3CDTF">2020-03-31T17:20:22Z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Owner">
    <vt:lpwstr>efloresc@bancatlan.sv</vt:lpwstr>
  </property>
  <property fmtid="{D5CDD505-2E9C-101B-9397-08002B2CF9AE}" pid="5" name="MSIP_Label_0c8a3dd5-7642-4cae-bef9-4a0180bd8370_SetDate">
    <vt:lpwstr>2020-02-18T16:02:51.8352395Z</vt:lpwstr>
  </property>
  <property fmtid="{D5CDD505-2E9C-101B-9397-08002B2CF9AE}" pid="6" name="MSIP_Label_0c8a3dd5-7642-4cae-bef9-4a0180bd8370_Name">
    <vt:lpwstr>Interna</vt:lpwstr>
  </property>
  <property fmtid="{D5CDD505-2E9C-101B-9397-08002B2CF9AE}" pid="7" name="MSIP_Label_0c8a3dd5-7642-4cae-bef9-4a0180bd8370_Application">
    <vt:lpwstr>Microsoft Azure Information Protection</vt:lpwstr>
  </property>
  <property fmtid="{D5CDD505-2E9C-101B-9397-08002B2CF9AE}" pid="8" name="MSIP_Label_0c8a3dd5-7642-4cae-bef9-4a0180bd8370_ActionId">
    <vt:lpwstr>38134136-41b6-4f35-abd4-b789f65c9290</vt:lpwstr>
  </property>
  <property fmtid="{D5CDD505-2E9C-101B-9397-08002B2CF9AE}" pid="9" name="MSIP_Label_0c8a3dd5-7642-4cae-bef9-4a0180bd8370_Extended_MSFT_Method">
    <vt:lpwstr>Manual</vt:lpwstr>
  </property>
  <property fmtid="{D5CDD505-2E9C-101B-9397-08002B2CF9AE}" pid="10" name="Sensitivity">
    <vt:lpwstr>Interna</vt:lpwstr>
  </property>
</Properties>
</file>