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20" windowWidth="18915" windowHeight="6990" activeTab="1"/>
  </bookViews>
  <sheets>
    <sheet name="BG - FEB 2020" sheetId="1" r:id="rId1"/>
    <sheet name="ER - FEB 2020" sheetId="2" r:id="rId2"/>
  </sheets>
  <definedNames>
    <definedName name="_xlnm.Print_Area" localSheetId="0">'BG - FEB 2020'!$B$2:$H$55</definedName>
  </definedNames>
  <calcPr calcId="144525"/>
</workbook>
</file>

<file path=xl/calcChain.xml><?xml version="1.0" encoding="utf-8"?>
<calcChain xmlns="http://schemas.openxmlformats.org/spreadsheetml/2006/main">
  <c r="H39" i="1" l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  <c r="E36" i="2"/>
  <c r="E29" i="2"/>
  <c r="E18" i="2"/>
  <c r="E8" i="2"/>
  <c r="E27" i="2" l="1"/>
  <c r="E34" i="2" s="1"/>
  <c r="E40" i="2" l="1"/>
  <c r="E45" i="2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<sst xmlns="http://schemas.openxmlformats.org/spreadsheetml/2006/main" count="100" uniqueCount="93">
  <si>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</si>
  <si>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</si>
  <si>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28 de febrero de 2020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</si>
  <si>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</si>
  <si>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</si>
  <si>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</si>
  <si>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</si>
  <si>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</si>
  <si>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</si>
  <si>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</si>
  <si>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</si>
  <si>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</si>
  <si>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</si>
  <si>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</si>
  <si>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</si>
  <si>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</si>
  <si>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</si>
  <si>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</si>
  <si>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</si>
  <si>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</si>
  <si>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</si>
  <si>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</si>
  <si>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</si>
  <si>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</si>
  <si>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</si>
  <si>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</si>
  <si>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</si>
  <si>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</si>
  <si>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</si>
  <si>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</si>
  <si>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</si>
  <si>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</si>
  <si>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</si>
  <si>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</si>
  <si>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</si>
  <si>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</si>
  <si>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</si>
  <si>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</si>
  <si>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</si>
  <si>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</si>
  <si>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</si>
  <si>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</si>
  <si>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</si>
  <si>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</si>
  <si>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</si>
  <si>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</si>
  <si>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</si>
  <si>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</si>
  <si>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</si>
  <si>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</si>
  <si>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</si>
  <si>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</si>
  <si>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</si>
  <si>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</si>
  <si>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</si>
  <si>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</si>
  <si>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</si>
  <si>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</si>
  <si>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</si>
  <si>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</si>
  <si>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</si>
  <si>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</si>
  <si>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28 de febrero de 2020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</si>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</sst>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H55"/>
  <sheetViews>
    <sheetView topLeftCell="A16" zoomScaleNormal="100" workbookViewId="0">
      <selection activeCell="F29" sqref="F29:H29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672036502.22000003</v>
      </c>
      <c r="F10" s="9" t="s">
        <v>29</v>
      </c>
      <c r="H10" s="10">
        <v>2046039411.54</v>
      </c>
    </row>
    <row r="11" spans="2:8" x14ac:dyDescent="0.25">
      <c r="B11" s="9" t="s">
        <v>8</v>
      </c>
      <c r="D11" s="10">
        <v>148828733.87</v>
      </c>
      <c r="F11" s="9" t="s">
        <v>30</v>
      </c>
      <c r="H11" s="10">
        <v>164377844.88999999</v>
      </c>
    </row>
    <row r="12" spans="2:8" x14ac:dyDescent="0.25">
      <c r="B12" s="9" t="s">
        <v>9</v>
      </c>
      <c r="D12" s="10">
        <v>1887203991.2</v>
      </c>
      <c r="F12" s="9" t="s">
        <v>31</v>
      </c>
      <c r="H12" s="10">
        <v>28596348.120000001</v>
      </c>
    </row>
    <row r="13" spans="2:8" x14ac:dyDescent="0.25">
      <c r="B13" s="8" t="s">
        <v>10</v>
      </c>
      <c r="D13" s="11">
        <f>SUM(D10:D12)</f>
        <v>2708069227.29</v>
      </c>
      <c r="F13" s="9" t="s">
        <v>32</v>
      </c>
      <c r="H13" s="10">
        <v>191135061.19999999</v>
      </c>
    </row>
    <row r="14" spans="2:8" x14ac:dyDescent="0.25">
      <c r="B14" s="9"/>
      <c r="D14" s="10"/>
      <c r="F14" s="8" t="s">
        <v>33</v>
      </c>
      <c r="H14" s="11">
        <f>SUM(H10:H13)</f>
        <v>2430148665.7499995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2637854.0999999996</v>
      </c>
      <c r="F16" s="8" t="s">
        <v>34</v>
      </c>
      <c r="H16" s="10"/>
    </row>
    <row r="17" spans="2:8" x14ac:dyDescent="0.25">
      <c r="B17" s="9" t="s">
        <v>13</v>
      </c>
      <c r="D17" s="10">
        <v>314894.89</v>
      </c>
      <c r="F17" s="9" t="s">
        <v>35</v>
      </c>
      <c r="H17" s="10">
        <v>26395182.690000534</v>
      </c>
    </row>
    <row r="18" spans="2:8" x14ac:dyDescent="0.25">
      <c r="B18" s="9" t="s">
        <v>14</v>
      </c>
      <c r="D18" s="10">
        <v>10237854.289999999</v>
      </c>
      <c r="F18" s="9" t="s">
        <v>36</v>
      </c>
      <c r="H18" s="10">
        <v>1023813.94</v>
      </c>
    </row>
    <row r="19" spans="2:8" x14ac:dyDescent="0.25">
      <c r="B19" s="9" t="s">
        <v>15</v>
      </c>
      <c r="D19" s="10">
        <v>9468252.620000001</v>
      </c>
      <c r="F19" s="9" t="s">
        <v>37</v>
      </c>
      <c r="H19" s="10">
        <v>5499210.6900000004</v>
      </c>
    </row>
    <row r="20" spans="2:8" x14ac:dyDescent="0.25">
      <c r="B20" s="8" t="s">
        <v>16</v>
      </c>
      <c r="D20" s="11">
        <f>SUM(D16:D19)</f>
        <v>22658855.899999999</v>
      </c>
      <c r="F20" s="9" t="s">
        <v>38</v>
      </c>
      <c r="H20" s="10">
        <v>6499707.96</v>
      </c>
    </row>
    <row r="21" spans="2:8" x14ac:dyDescent="0.25">
      <c r="B21" s="9"/>
      <c r="D21" s="10"/>
      <c r="F21" s="8" t="s">
        <v>39</v>
      </c>
      <c r="H21" s="11">
        <f>SUM(H17:H20)</f>
        <v>39417915.280000538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2469566581.0300002</v>
      </c>
    </row>
    <row r="24" spans="2:8" x14ac:dyDescent="0.25">
      <c r="B24" s="9" t="s">
        <v>18</v>
      </c>
      <c r="D24" s="10">
        <v>2414072.14</v>
      </c>
      <c r="F24" s="9"/>
      <c r="H24" s="10"/>
    </row>
    <row r="25" spans="2:8" x14ac:dyDescent="0.25">
      <c r="B25" s="9" t="s">
        <v>19</v>
      </c>
      <c r="D25" s="10">
        <v>19314461.960000001</v>
      </c>
      <c r="F25" s="8" t="s">
        <v>41</v>
      </c>
      <c r="H25" s="10"/>
    </row>
    <row r="26" spans="2:8" x14ac:dyDescent="0.25">
      <c r="B26" s="9" t="s">
        <v>20</v>
      </c>
      <c r="D26" s="10">
        <v>3023328.53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24751862.630000003</v>
      </c>
      <c r="F27" s="9" t="s">
        <v>43</v>
      </c>
      <c r="H27" s="10">
        <v>38452172.969999999</v>
      </c>
    </row>
    <row r="28" spans="2:8" x14ac:dyDescent="0.25">
      <c r="B28" s="9"/>
      <c r="D28" s="10"/>
      <c r="F28" s="9" t="s">
        <v>44</v>
      </c>
      <c r="H28" s="10">
        <v>63354975.68</v>
      </c>
    </row>
    <row r="29" spans="2:8" x14ac:dyDescent="0.25">
      <c r="B29" s="9"/>
      <c r="D29" s="10"/>
      <c r="F29" s="9" t="s">
        <v>45</v>
      </c>
      <c r="H29" s="10">
        <v>3426278.44</v>
      </c>
    </row>
    <row r="30" spans="2:8" x14ac:dyDescent="0.25">
      <c r="B30" s="9"/>
      <c r="D30" s="10"/>
      <c r="F30" s="9" t="s">
        <v>46</v>
      </c>
      <c r="H30" s="10">
        <v>18590820.989999998</v>
      </c>
    </row>
    <row r="31" spans="2:8" x14ac:dyDescent="0.25">
      <c r="B31" s="9"/>
      <c r="D31" s="10"/>
      <c r="F31" s="9" t="s">
        <v>47</v>
      </c>
      <c r="H31" s="10">
        <v>686461.9</v>
      </c>
    </row>
    <row r="32" spans="2:8" x14ac:dyDescent="0.25">
      <c r="B32" s="9"/>
      <c r="D32" s="10"/>
      <c r="F32" s="8" t="s">
        <v>48</v>
      </c>
      <c r="H32" s="11">
        <f>SUM(H26:H31)</f>
        <v>285511145.97999996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2755479945.8200002</v>
      </c>
      <c r="F34" s="8" t="s">
        <v>49</v>
      </c>
      <c r="H34" s="12">
        <f>H32+H23</f>
        <v>2755077727.0100002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43031945.810000002</v>
      </c>
      <c r="F37" s="9" t="s">
        <v>51</v>
      </c>
      <c r="H37" s="10">
        <v>40882635.609999999</v>
      </c>
    </row>
    <row r="38" spans="2:8" x14ac:dyDescent="0.25">
      <c r="B38" s="9" t="s">
        <v>25</v>
      </c>
      <c r="D38" s="10">
        <v>68462831.569999993</v>
      </c>
      <c r="F38" s="9" t="s">
        <v>52</v>
      </c>
      <c r="H38" s="10">
        <v>71014360.579999998</v>
      </c>
    </row>
    <row r="39" spans="2:8" x14ac:dyDescent="0.25">
      <c r="B39" s="8" t="s">
        <v>26</v>
      </c>
      <c r="D39" s="11">
        <f>SUM(D37:D38)</f>
        <v>111494777.38</v>
      </c>
      <c r="F39" s="8" t="s">
        <v>53</v>
      </c>
      <c r="H39" s="11">
        <f>SUM(H37:H38)</f>
        <v>111896996.19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2866974723.2000003</v>
      </c>
      <c r="F41" s="8" t="s">
        <v>54</v>
      </c>
      <c r="H41" s="12">
        <f>H39+H34</f>
        <v>2866974723.2000003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25" bottom="0.24" header="0.21" footer="0.17"/>
  <pageSetup paperSize="256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2:E58"/>
  <sheetViews>
    <sheetView tabSelected="1" topLeftCell="A34" workbookViewId="0">
      <selection activeCell="B46" sqref="B46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SUM(E9:E15)</f>
        <v>37602945.580000006</v>
      </c>
    </row>
    <row r="9" spans="2:5" x14ac:dyDescent="0.25">
      <c r="B9" s="9" t="s">
        <v>64</v>
      </c>
      <c r="E9" s="10">
        <v>30556853.559999999</v>
      </c>
    </row>
    <row r="10" spans="2:5" x14ac:dyDescent="0.25">
      <c r="B10" s="9" t="s">
        <v>65</v>
      </c>
      <c r="E10" s="10">
        <v>1816920.4100000001</v>
      </c>
    </row>
    <row r="11" spans="2:5" x14ac:dyDescent="0.25">
      <c r="B11" s="9" t="s">
        <v>66</v>
      </c>
      <c r="E11" s="10">
        <v>932578.8</v>
      </c>
    </row>
    <row r="12" spans="2:5" x14ac:dyDescent="0.25">
      <c r="B12" s="9" t="s">
        <v>67</v>
      </c>
      <c r="E12" s="10">
        <v>5351.14</v>
      </c>
    </row>
    <row r="13" spans="2:5" x14ac:dyDescent="0.25">
      <c r="B13" s="9" t="s">
        <v>68</v>
      </c>
      <c r="E13" s="10">
        <v>1706349.65</v>
      </c>
    </row>
    <row r="14" spans="2:5" x14ac:dyDescent="0.25">
      <c r="B14" s="9" t="s">
        <v>69</v>
      </c>
      <c r="E14" s="10">
        <v>553773.14</v>
      </c>
    </row>
    <row r="15" spans="2:5" x14ac:dyDescent="0.25">
      <c r="B15" s="9" t="s">
        <v>70</v>
      </c>
      <c r="E15" s="10">
        <v>2031118.88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5">
        <f>SUM(E19:E23)</f>
        <v>10472117.880000001</v>
      </c>
    </row>
    <row r="19" spans="2:5" x14ac:dyDescent="0.25">
      <c r="B19" s="9" t="s">
        <v>73</v>
      </c>
      <c r="E19" s="10">
        <v>7133891.9199999999</v>
      </c>
    </row>
    <row r="20" spans="2:5" x14ac:dyDescent="0.25">
      <c r="B20" s="9" t="s">
        <v>74</v>
      </c>
      <c r="E20" s="10">
        <v>989489.65</v>
      </c>
    </row>
    <row r="21" spans="2:5" x14ac:dyDescent="0.25">
      <c r="B21" s="9" t="s">
        <v>75</v>
      </c>
      <c r="E21" s="10">
        <v>2008371.17</v>
      </c>
    </row>
    <row r="22" spans="2:5" x14ac:dyDescent="0.25">
      <c r="B22" s="9" t="s">
        <v>76</v>
      </c>
      <c r="E22" s="10">
        <v>71435.17</v>
      </c>
    </row>
    <row r="23" spans="2:5" x14ac:dyDescent="0.25">
      <c r="B23" s="9" t="s">
        <v>77</v>
      </c>
      <c r="E23" s="10">
        <v>268929.96999999997</v>
      </c>
    </row>
    <row r="24" spans="2:5" x14ac:dyDescent="0.25">
      <c r="B24" s="9"/>
      <c r="E24" s="10"/>
    </row>
    <row r="25" spans="2:5" x14ac:dyDescent="0.25">
      <c r="B25" s="9" t="s">
        <v>78</v>
      </c>
      <c r="E25" s="10">
        <v>9308870.2699999996</v>
      </c>
    </row>
    <row r="26" spans="2:5" x14ac:dyDescent="0.25">
      <c r="B26" s="9"/>
      <c r="E26" s="16"/>
    </row>
    <row r="27" spans="2:5" x14ac:dyDescent="0.25">
      <c r="B27" s="8" t="s">
        <v>79</v>
      </c>
      <c r="E27" s="13">
        <f>+E8-E18-E25</f>
        <v>17821957.430000003</v>
      </c>
    </row>
    <row r="28" spans="2:5" x14ac:dyDescent="0.25">
      <c r="B28" s="9"/>
      <c r="E28" s="10"/>
    </row>
    <row r="29" spans="2:5" x14ac:dyDescent="0.25">
      <c r="B29" s="8" t="s">
        <v>80</v>
      </c>
      <c r="E29" s="15">
        <f>SUM(E30:E32)</f>
        <v>15195333.959999999</v>
      </c>
    </row>
    <row r="30" spans="2:5" x14ac:dyDescent="0.25">
      <c r="B30" s="9" t="s">
        <v>81</v>
      </c>
      <c r="E30" s="10">
        <v>6272567.5199999996</v>
      </c>
    </row>
    <row r="31" spans="2:5" x14ac:dyDescent="0.25">
      <c r="B31" s="9" t="s">
        <v>82</v>
      </c>
      <c r="E31" s="10">
        <v>8059458.5599999996</v>
      </c>
    </row>
    <row r="32" spans="2:5" x14ac:dyDescent="0.25">
      <c r="B32" s="9" t="s">
        <v>83</v>
      </c>
      <c r="E32" s="10">
        <v>863307.88</v>
      </c>
    </row>
    <row r="33" spans="2:5" x14ac:dyDescent="0.25">
      <c r="B33" s="9"/>
      <c r="E33" s="16"/>
    </row>
    <row r="34" spans="2:5" x14ac:dyDescent="0.25">
      <c r="B34" s="8" t="s">
        <v>84</v>
      </c>
      <c r="E34" s="13">
        <f>+E27-E29</f>
        <v>2626623.4700000044</v>
      </c>
    </row>
    <row r="35" spans="2:5" x14ac:dyDescent="0.25">
      <c r="B35" s="9"/>
      <c r="E35" s="10"/>
    </row>
    <row r="36" spans="2:5" x14ac:dyDescent="0.25">
      <c r="B36" s="8" t="s">
        <v>85</v>
      </c>
      <c r="E36" s="15">
        <f>SUM(E37:E38)</f>
        <v>1778854.42</v>
      </c>
    </row>
    <row r="37" spans="2:5" x14ac:dyDescent="0.25">
      <c r="B37" s="9" t="s">
        <v>86</v>
      </c>
      <c r="E37" s="10">
        <v>2272209.0299999998</v>
      </c>
    </row>
    <row r="38" spans="2:5" x14ac:dyDescent="0.25">
      <c r="B38" s="9" t="s">
        <v>87</v>
      </c>
      <c r="E38" s="10">
        <v>-493354.61</v>
      </c>
    </row>
    <row r="39" spans="2:5" x14ac:dyDescent="0.25">
      <c r="B39" s="9"/>
      <c r="E39" s="16"/>
    </row>
    <row r="40" spans="2:5" x14ac:dyDescent="0.25">
      <c r="B40" s="8" t="s">
        <v>88</v>
      </c>
      <c r="E40" s="13">
        <f>+E34+E36</f>
        <v>4405477.8900000043</v>
      </c>
    </row>
    <row r="41" spans="2:5" x14ac:dyDescent="0.25">
      <c r="B41" s="9"/>
      <c r="E41" s="10"/>
    </row>
    <row r="42" spans="2:5" x14ac:dyDescent="0.25">
      <c r="B42" s="9" t="s">
        <v>89</v>
      </c>
      <c r="E42" s="10">
        <v>-857839.07</v>
      </c>
    </row>
    <row r="43" spans="2:5" x14ac:dyDescent="0.25">
      <c r="B43" s="9" t="s">
        <v>90</v>
      </c>
      <c r="E43" s="10">
        <v>-121360.38</v>
      </c>
    </row>
    <row r="44" spans="2:5" x14ac:dyDescent="0.25">
      <c r="B44" s="9"/>
      <c r="E44" s="16"/>
    </row>
    <row r="45" spans="2:5" x14ac:dyDescent="0.25">
      <c r="B45" s="8" t="s">
        <v>91</v>
      </c>
      <c r="E45" s="13">
        <f>+E40+E42+E43</f>
        <v>3426278.4400000046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" t="s">
        <v>92</v>
      </c>
      <c r="C50" s="2" t="s">
        <v>57</v>
      </c>
      <c r="D50" s="2"/>
      <c r="E50" s="2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2" t="s">
        <v>59</v>
      </c>
      <c r="C57" s="2"/>
      <c r="D57" s="2"/>
      <c r="E57" s="2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38" bottom="0.36" header="0.31496062992125984" footer="0.31496062992125984"/>
  <pageSetup paperSize="256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FEB 2020</vt:lpstr>
      <vt:lpstr>ER - FEB 2020</vt:lpstr>
      <vt:lpstr>'BG - FEB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2020-03-10T16:51:08Z</cp:lastPrinted>
  <dcterms:created xsi:type="dcterms:W3CDTF">2020-03-10T16:41:05Z</dcterms:created>
  <dcterms:modified xsi:type="dcterms:W3CDTF">2020-03-10T17:21:18Z</dcterms:modified>
</cp:coreProperties>
</file>