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MUELFG\Desktop\Nueva carpeta\CONTABILIDAD\BALANCE ESTADOS FINANCIEROS (Envios)\2020\02. Febrero\"/>
    </mc:Choice>
  </mc:AlternateContent>
  <bookViews>
    <workbookView xWindow="-12" yWindow="-12" windowWidth="15336" windowHeight="9120"/>
  </bookViews>
  <sheets>
    <sheet name="Resultados" sheetId="4" r:id="rId1"/>
    <sheet name="Situacion Financiera" sheetId="1" r:id="rId2"/>
  </sheets>
  <definedNames>
    <definedName name="_xlnm.Print_Area" localSheetId="0">Resultados!$A$1:$H$49</definedName>
    <definedName name="_xlnm.Print_Area" localSheetId="1">'Situacion Financiera'!$A$1:$K$54</definedName>
  </definedNames>
  <calcPr calcId="162913"/>
</workbook>
</file>

<file path=xl/calcChain.xml><?xml version="1.0" encoding="utf-8"?>
<calcChain xmlns="http://schemas.openxmlformats.org/spreadsheetml/2006/main">
  <c r="Q43" i="1" l="1"/>
  <c r="M31" i="4" l="1"/>
  <c r="Q31" i="4" s="1"/>
  <c r="N13" i="4" l="1"/>
  <c r="M15" i="4"/>
  <c r="Q15" i="4" s="1"/>
  <c r="M39" i="4"/>
  <c r="Q39" i="4" s="1"/>
  <c r="M38" i="4"/>
  <c r="Q38" i="4" s="1"/>
  <c r="M36" i="4" l="1"/>
  <c r="Q36" i="4" s="1"/>
  <c r="M34" i="4"/>
  <c r="Q34" i="4" s="1"/>
  <c r="M33" i="4"/>
  <c r="Q33" i="4" s="1"/>
  <c r="M30" i="4"/>
  <c r="Q30" i="4" s="1"/>
  <c r="M29" i="4"/>
  <c r="Q29" i="4" s="1"/>
  <c r="L27" i="4"/>
  <c r="Q27" i="4" s="1"/>
  <c r="L24" i="4"/>
  <c r="Q24" i="4" s="1"/>
  <c r="M21" i="4"/>
  <c r="L21" i="4"/>
  <c r="M17" i="4"/>
  <c r="Q17" i="4" s="1"/>
  <c r="M16" i="4"/>
  <c r="Q16" i="4" s="1"/>
  <c r="O13" i="4"/>
  <c r="M13" i="4"/>
  <c r="L13" i="4"/>
  <c r="Q21" i="4" l="1"/>
  <c r="Q13" i="4"/>
  <c r="M10" i="4"/>
  <c r="Q10" i="4" s="1"/>
  <c r="Q64" i="1" l="1"/>
  <c r="Q63" i="1"/>
  <c r="Q62" i="1"/>
  <c r="Q61" i="1"/>
  <c r="Q35" i="1"/>
  <c r="Q56" i="1"/>
  <c r="Q55" i="1"/>
  <c r="Q54" i="1"/>
  <c r="Q50" i="1"/>
  <c r="U50" i="1" s="1"/>
  <c r="Q47" i="1"/>
  <c r="U47" i="1" s="1"/>
  <c r="Q45" i="1"/>
  <c r="U45" i="1" s="1"/>
  <c r="Q41" i="1"/>
  <c r="U41" i="1" s="1"/>
  <c r="Q38" i="1"/>
  <c r="U38" i="1" s="1"/>
  <c r="Q33" i="1"/>
  <c r="U33" i="1" s="1"/>
  <c r="Q36" i="1"/>
  <c r="U36" i="1" s="1"/>
  <c r="P35" i="1"/>
  <c r="Q29" i="1"/>
  <c r="U29" i="1" s="1"/>
  <c r="Q27" i="1"/>
  <c r="P27" i="1"/>
  <c r="Q25" i="1"/>
  <c r="U25" i="1" s="1"/>
  <c r="Q24" i="1"/>
  <c r="U24" i="1" s="1"/>
  <c r="Q21" i="1"/>
  <c r="U21" i="1" s="1"/>
  <c r="Q20" i="1"/>
  <c r="U20" i="1" s="1"/>
  <c r="Q19" i="1"/>
  <c r="U19" i="1" s="1"/>
  <c r="T17" i="1"/>
  <c r="S17" i="1"/>
  <c r="R17" i="1"/>
  <c r="Q17" i="1"/>
  <c r="P17" i="1"/>
  <c r="Q15" i="1"/>
  <c r="U15" i="1" s="1"/>
  <c r="Q13" i="1"/>
  <c r="U13" i="1" s="1"/>
  <c r="Q12" i="1"/>
  <c r="U12" i="1" s="1"/>
  <c r="Q11" i="1"/>
  <c r="U11" i="1" s="1"/>
  <c r="X33" i="1" l="1"/>
  <c r="U35" i="1"/>
  <c r="Q57" i="1"/>
  <c r="U27" i="1"/>
  <c r="U17" i="1"/>
  <c r="W33" i="1" l="1"/>
  <c r="L33" i="1"/>
  <c r="R56" i="1" l="1"/>
  <c r="J38" i="4"/>
  <c r="R55" i="1"/>
  <c r="S55" i="1" s="1"/>
  <c r="W31" i="1" l="1"/>
  <c r="X31" i="1"/>
  <c r="L31" i="1"/>
</calcChain>
</file>

<file path=xl/sharedStrings.xml><?xml version="1.0" encoding="utf-8"?>
<sst xmlns="http://schemas.openxmlformats.org/spreadsheetml/2006/main" count="178" uniqueCount="144">
  <si>
    <t>ACTIVOS DE INTERMEDIACION</t>
  </si>
  <si>
    <t>Caja y Bancos</t>
  </si>
  <si>
    <t>Cartera de Préstamos (neta)</t>
  </si>
  <si>
    <t>$</t>
  </si>
  <si>
    <t>OTROS ACTIVOS</t>
  </si>
  <si>
    <t>Bienes recibidos en pago (neto)</t>
  </si>
  <si>
    <t>Diversos (neto)</t>
  </si>
  <si>
    <t>CUENTAS DE ORDEN</t>
  </si>
  <si>
    <t>ACTIVOS</t>
  </si>
  <si>
    <t>TOTAL ACTIVOS</t>
  </si>
  <si>
    <t>PASIVOS Y PATRIMONIO</t>
  </si>
  <si>
    <t>Depósitos de Clientes</t>
  </si>
  <si>
    <t>Préstamos del BMI</t>
  </si>
  <si>
    <t>Préstamos de otros bancos</t>
  </si>
  <si>
    <t>Diversos</t>
  </si>
  <si>
    <t>OTROS PASIVOS</t>
  </si>
  <si>
    <t>PASIVOS DE INTERMEDIACION</t>
  </si>
  <si>
    <t>Cuentas por pagar</t>
  </si>
  <si>
    <t>Provisiones</t>
  </si>
  <si>
    <t>TOTAL PASIVOS</t>
  </si>
  <si>
    <t>PATRIMONIO</t>
  </si>
  <si>
    <t>Capital social pagado</t>
  </si>
  <si>
    <t>Aportes pendientes de formalizar</t>
  </si>
  <si>
    <t>Patrimonio restringido</t>
  </si>
  <si>
    <t>Excedentes de ejercicios anteriores</t>
  </si>
  <si>
    <t>Excedente del presente ejercicio</t>
  </si>
  <si>
    <t>TOTAL PASIVO Y PATRIMONIO</t>
  </si>
  <si>
    <t>CUENTAS DE ORDEN POR CONTRA</t>
  </si>
  <si>
    <t>INGRESOS DE OPERACIÓN</t>
  </si>
  <si>
    <t>Intereses por préstamos</t>
  </si>
  <si>
    <t>Comisiones y otros ingresos de préstamos</t>
  </si>
  <si>
    <t>Intereses sobre depósitos</t>
  </si>
  <si>
    <t>Otros servicios y contingencias</t>
  </si>
  <si>
    <t>COSTOS DE OPERACIÓN</t>
  </si>
  <si>
    <t>Intereses y otros costos de depósitos</t>
  </si>
  <si>
    <t>Intereses sobre préstamos</t>
  </si>
  <si>
    <t>Excedente antes de gastos</t>
  </si>
  <si>
    <t>GASTOS DE OPERACIÓN</t>
  </si>
  <si>
    <t>Gastos de funcionarios y empleados</t>
  </si>
  <si>
    <t>Gastos generales</t>
  </si>
  <si>
    <t>Depreciaciones y amortizaciones</t>
  </si>
  <si>
    <t>Excedente de operación</t>
  </si>
  <si>
    <t>OTROS INGRESOS Y GASTOS</t>
  </si>
  <si>
    <t>Otros ingresos</t>
  </si>
  <si>
    <t>Otros gastos</t>
  </si>
  <si>
    <t xml:space="preserve">ACTIVO FIJO </t>
  </si>
  <si>
    <t xml:space="preserve">No Depreciables </t>
  </si>
  <si>
    <t>Amortizables</t>
  </si>
  <si>
    <t>Depreciables (neto)</t>
  </si>
  <si>
    <t>Gastos sobre emisión de obligaciones</t>
  </si>
  <si>
    <t xml:space="preserve">ESTADO DE RESULTADOS </t>
  </si>
  <si>
    <t>Excedente (Perdida) del ejercicio</t>
  </si>
  <si>
    <t>Inversiones Financieras</t>
  </si>
  <si>
    <t>Reservas de Capital</t>
  </si>
  <si>
    <t>BANCO COOPERATIVO VISIONARIO DE RESPONSABILIDAD LIMITADA</t>
  </si>
  <si>
    <t>(BANCOVI, DE R. L.)</t>
  </si>
  <si>
    <t>(Expresado en dólares de los Estados Unidos de América)</t>
  </si>
  <si>
    <t>Cartera de inversiones</t>
  </si>
  <si>
    <t>Titulos de emision propia</t>
  </si>
  <si>
    <t>Cuenta</t>
  </si>
  <si>
    <t>Descripción</t>
  </si>
  <si>
    <t>1</t>
  </si>
  <si>
    <t>1110</t>
  </si>
  <si>
    <t>113</t>
  </si>
  <si>
    <t>114</t>
  </si>
  <si>
    <t>PRESTAMOS</t>
  </si>
  <si>
    <t>122</t>
  </si>
  <si>
    <t>123</t>
  </si>
  <si>
    <t>124</t>
  </si>
  <si>
    <t>125</t>
  </si>
  <si>
    <t>126</t>
  </si>
  <si>
    <t>127</t>
  </si>
  <si>
    <t>131</t>
  </si>
  <si>
    <t>132</t>
  </si>
  <si>
    <t>133</t>
  </si>
  <si>
    <t>2</t>
  </si>
  <si>
    <t>PASIVOS</t>
  </si>
  <si>
    <t>211</t>
  </si>
  <si>
    <t>212</t>
  </si>
  <si>
    <t>ADEUDADO AL BMI PARA PRESTAR A TERCEROS</t>
  </si>
  <si>
    <t>212207</t>
  </si>
  <si>
    <t>213</t>
  </si>
  <si>
    <t>OBLIGACIONES A LA VISTA</t>
  </si>
  <si>
    <t>214</t>
  </si>
  <si>
    <t>222</t>
  </si>
  <si>
    <t>223</t>
  </si>
  <si>
    <t>224</t>
  </si>
  <si>
    <t>225</t>
  </si>
  <si>
    <t>INTERESES</t>
  </si>
  <si>
    <t>3</t>
  </si>
  <si>
    <t>311</t>
  </si>
  <si>
    <t>312</t>
  </si>
  <si>
    <t>313</t>
  </si>
  <si>
    <t>RESERVAS DE CAPITAL</t>
  </si>
  <si>
    <t>314001010001</t>
  </si>
  <si>
    <t>32</t>
  </si>
  <si>
    <t>PATRIMONIO RESTRINGIDO</t>
  </si>
  <si>
    <t>6110010100</t>
  </si>
  <si>
    <t>6110010200</t>
  </si>
  <si>
    <t>6110010400</t>
  </si>
  <si>
    <t>6110010500</t>
  </si>
  <si>
    <t>6110010600</t>
  </si>
  <si>
    <t>611002</t>
  </si>
  <si>
    <t>CARTERA DE INVERSIONES</t>
  </si>
  <si>
    <t>611004</t>
  </si>
  <si>
    <t>62</t>
  </si>
  <si>
    <t>INGRESOS DE OTRAS OPERACIONES</t>
  </si>
  <si>
    <t>63</t>
  </si>
  <si>
    <t>INGRESOS NO OPERACIONALES</t>
  </si>
  <si>
    <t>711001</t>
  </si>
  <si>
    <t>711002</t>
  </si>
  <si>
    <t>711004</t>
  </si>
  <si>
    <t>711006</t>
  </si>
  <si>
    <t>711007</t>
  </si>
  <si>
    <t>OTROS COSTOS DE INTERMEDIACION</t>
  </si>
  <si>
    <t>712</t>
  </si>
  <si>
    <t>SANEAMIENTO DE ACTIVOS DE INTERMEDIACION</t>
  </si>
  <si>
    <t>72</t>
  </si>
  <si>
    <t>COSTOS DE OTRAS OPERACIONES</t>
  </si>
  <si>
    <t>811</t>
  </si>
  <si>
    <t>GASTOS DE FUNCIONARIOS Y EMPLEADOS</t>
  </si>
  <si>
    <t>812</t>
  </si>
  <si>
    <t>GASTOS GENERALES</t>
  </si>
  <si>
    <t>813</t>
  </si>
  <si>
    <t>DEPRECIACIONES Y AMORTIZACIONES</t>
  </si>
  <si>
    <t>82</t>
  </si>
  <si>
    <t>GASTOS NO OPERACIONALES</t>
  </si>
  <si>
    <t>91</t>
  </si>
  <si>
    <t>INFORMACION FINANCIERA</t>
  </si>
  <si>
    <t>92</t>
  </si>
  <si>
    <t>EXISTENCIAS EN LA BOVEDA</t>
  </si>
  <si>
    <t>93</t>
  </si>
  <si>
    <t>INFORMACION FINANCIERA POR CONTRA</t>
  </si>
  <si>
    <t>94</t>
  </si>
  <si>
    <t>EXISTENCIAS EN LA BOVEDA POR CONTRA</t>
  </si>
  <si>
    <t>capital pendiente de formalizar</t>
  </si>
  <si>
    <t xml:space="preserve">         Lic. Wíllian Eduardo Carballo H.                 Licda. Jacqueline Lissette Muñoz             Lic. Salvador Ernesto Méndez</t>
  </si>
  <si>
    <t xml:space="preserve">                   Lic. Wíllian Eduardo Carballo H.                                Licda. Jacqueline Lissette Muñoz                                   Lic. Salvador Ernesto Méndez</t>
  </si>
  <si>
    <t xml:space="preserve">                                   Presidente                                                              Gerente General                                                           Contador General</t>
  </si>
  <si>
    <t xml:space="preserve">                      Consejo de Administración                                                     En funciones</t>
  </si>
  <si>
    <t xml:space="preserve">                           Presidente                                          Gerente General                                    Contador General</t>
  </si>
  <si>
    <t xml:space="preserve">              Consejo de Administración                                  En funciones</t>
  </si>
  <si>
    <t>DEL 1 DE ENERO AL 29 DE FEBRERO DE 2020</t>
  </si>
  <si>
    <t>BALANCE GENERAL AL 29 DE FEBRERO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</si>
</sst>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6" formatCode="#,##0.00_ ;[Red]\-#,##0.00\ 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.5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10"/>
      <name val="Arial"/>
      <family val="2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3ACDB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/>
      <right/>
      <top style="medium">
        <color rgb="FF808080"/>
      </top>
      <bottom/>
      <diagonal/>
    </border>
  </borders>
  <cellStyleXfs count="6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3" applyNumberFormat="0" applyAlignment="0" applyProtection="0"/>
    <xf numFmtId="0" fontId="13" fillId="22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7" fillId="29" borderId="3" applyNumberFormat="0" applyAlignment="0" applyProtection="0"/>
    <xf numFmtId="0" fontId="18" fillId="30" borderId="0" applyNumberFormat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9" fillId="31" borderId="0" applyNumberFormat="0" applyBorder="0" applyAlignment="0" applyProtection="0"/>
    <xf numFmtId="0" fontId="9" fillId="0" borderId="0"/>
    <xf numFmtId="0" fontId="7" fillId="0" borderId="0"/>
    <xf numFmtId="0" fontId="9" fillId="32" borderId="7" applyNumberFormat="0" applyFont="0" applyAlignment="0" applyProtection="0"/>
    <xf numFmtId="0" fontId="20" fillId="21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16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1" fillId="32" borderId="7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128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43" fontId="4" fillId="0" borderId="0" xfId="33" applyFont="1"/>
    <xf numFmtId="43" fontId="4" fillId="0" borderId="0" xfId="33" applyFont="1" applyAlignment="1">
      <alignment horizontal="center"/>
    </xf>
    <xf numFmtId="164" fontId="4" fillId="0" borderId="0" xfId="33" applyNumberFormat="1" applyFont="1"/>
    <xf numFmtId="43" fontId="4" fillId="0" borderId="0" xfId="33" applyFont="1" applyBorder="1"/>
    <xf numFmtId="43" fontId="4" fillId="0" borderId="1" xfId="33" applyFont="1" applyBorder="1"/>
    <xf numFmtId="164" fontId="4" fillId="0" borderId="1" xfId="33" applyNumberFormat="1" applyFont="1" applyBorder="1"/>
    <xf numFmtId="0" fontId="4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4" fontId="4" fillId="0" borderId="0" xfId="0" applyNumberFormat="1" applyFont="1"/>
    <xf numFmtId="164" fontId="4" fillId="0" borderId="1" xfId="0" applyNumberFormat="1" applyFont="1" applyBorder="1"/>
    <xf numFmtId="164" fontId="4" fillId="0" borderId="0" xfId="0" applyNumberFormat="1" applyFont="1" applyBorder="1" applyAlignment="1">
      <alignment vertical="justify"/>
    </xf>
    <xf numFmtId="43" fontId="4" fillId="0" borderId="2" xfId="33" applyFont="1" applyBorder="1"/>
    <xf numFmtId="164" fontId="4" fillId="0" borderId="2" xfId="0" applyNumberFormat="1" applyFont="1" applyBorder="1"/>
    <xf numFmtId="4" fontId="4" fillId="0" borderId="0" xfId="0" applyNumberFormat="1" applyFont="1"/>
    <xf numFmtId="4" fontId="4" fillId="0" borderId="1" xfId="33" applyNumberFormat="1" applyFont="1" applyBorder="1"/>
    <xf numFmtId="164" fontId="0" fillId="0" borderId="0" xfId="0" applyNumberFormat="1"/>
    <xf numFmtId="0" fontId="6" fillId="0" borderId="0" xfId="0" applyFont="1"/>
    <xf numFmtId="40" fontId="4" fillId="0" borderId="0" xfId="0" applyNumberFormat="1" applyFont="1"/>
    <xf numFmtId="40" fontId="4" fillId="0" borderId="0" xfId="33" applyNumberFormat="1" applyFont="1"/>
    <xf numFmtId="40" fontId="4" fillId="0" borderId="1" xfId="0" applyNumberFormat="1" applyFont="1" applyBorder="1"/>
    <xf numFmtId="40" fontId="4" fillId="0" borderId="1" xfId="33" applyNumberFormat="1" applyFont="1" applyBorder="1"/>
    <xf numFmtId="40" fontId="4" fillId="0" borderId="0" xfId="33" applyNumberFormat="1" applyFont="1" applyBorder="1"/>
    <xf numFmtId="40" fontId="4" fillId="0" borderId="2" xfId="0" applyNumberFormat="1" applyFont="1" applyBorder="1"/>
    <xf numFmtId="39" fontId="4" fillId="0" borderId="0" xfId="33" applyNumberFormat="1" applyFont="1" applyBorder="1"/>
    <xf numFmtId="0" fontId="8" fillId="0" borderId="0" xfId="0" applyFont="1"/>
    <xf numFmtId="0" fontId="4" fillId="0" borderId="0" xfId="0" applyFont="1" applyAlignment="1"/>
    <xf numFmtId="0" fontId="8" fillId="0" borderId="0" xfId="0" applyFont="1" applyAlignment="1"/>
    <xf numFmtId="0" fontId="0" fillId="0" borderId="0" xfId="0" applyAlignment="1"/>
    <xf numFmtId="0" fontId="3" fillId="0" borderId="0" xfId="0" applyFont="1" applyAlignment="1"/>
    <xf numFmtId="0" fontId="27" fillId="33" borderId="12" xfId="0" applyFont="1" applyFill="1" applyBorder="1" applyAlignment="1">
      <alignment horizontal="center" wrapText="1"/>
    </xf>
    <xf numFmtId="0" fontId="26" fillId="0" borderId="13" xfId="0" applyFont="1" applyBorder="1" applyAlignment="1">
      <alignment wrapText="1"/>
    </xf>
    <xf numFmtId="0" fontId="26" fillId="0" borderId="0" xfId="0" applyFont="1" applyAlignment="1">
      <alignment wrapText="1"/>
    </xf>
    <xf numFmtId="0" fontId="26" fillId="34" borderId="0" xfId="0" applyFont="1" applyFill="1" applyAlignment="1">
      <alignment wrapText="1"/>
    </xf>
    <xf numFmtId="0" fontId="6" fillId="35" borderId="0" xfId="0" applyFont="1" applyFill="1"/>
    <xf numFmtId="0" fontId="26" fillId="35" borderId="0" xfId="0" applyFont="1" applyFill="1" applyAlignment="1">
      <alignment wrapText="1"/>
    </xf>
    <xf numFmtId="4" fontId="0" fillId="35" borderId="0" xfId="0" applyNumberFormat="1" applyFill="1"/>
    <xf numFmtId="0" fontId="0" fillId="35" borderId="0" xfId="0" applyFill="1"/>
    <xf numFmtId="4" fontId="0" fillId="34" borderId="0" xfId="0" applyNumberFormat="1" applyFill="1"/>
    <xf numFmtId="0" fontId="0" fillId="34" borderId="0" xfId="0" applyFill="1"/>
    <xf numFmtId="0" fontId="6" fillId="36" borderId="0" xfId="0" applyFont="1" applyFill="1"/>
    <xf numFmtId="0" fontId="26" fillId="36" borderId="0" xfId="0" applyFont="1" applyFill="1" applyAlignment="1">
      <alignment wrapText="1"/>
    </xf>
    <xf numFmtId="4" fontId="0" fillId="36" borderId="0" xfId="0" applyNumberFormat="1" applyFill="1"/>
    <xf numFmtId="0" fontId="0" fillId="36" borderId="0" xfId="0" applyFill="1"/>
    <xf numFmtId="0" fontId="6" fillId="37" borderId="0" xfId="0" applyFont="1" applyFill="1"/>
    <xf numFmtId="0" fontId="26" fillId="37" borderId="0" xfId="0" applyFont="1" applyFill="1" applyAlignment="1">
      <alignment wrapText="1"/>
    </xf>
    <xf numFmtId="4" fontId="0" fillId="37" borderId="0" xfId="0" applyNumberFormat="1" applyFill="1"/>
    <xf numFmtId="0" fontId="0" fillId="37" borderId="0" xfId="0" applyFill="1"/>
    <xf numFmtId="4" fontId="5" fillId="34" borderId="0" xfId="0" applyNumberFormat="1" applyFont="1" applyFill="1"/>
    <xf numFmtId="0" fontId="6" fillId="38" borderId="0" xfId="0" applyFont="1" applyFill="1"/>
    <xf numFmtId="0" fontId="26" fillId="38" borderId="0" xfId="0" applyFont="1" applyFill="1" applyAlignment="1">
      <alignment wrapText="1"/>
    </xf>
    <xf numFmtId="4" fontId="5" fillId="38" borderId="0" xfId="0" applyNumberFormat="1" applyFont="1" applyFill="1"/>
    <xf numFmtId="0" fontId="0" fillId="39" borderId="0" xfId="0" applyFill="1"/>
    <xf numFmtId="4" fontId="5" fillId="39" borderId="0" xfId="0" applyNumberFormat="1" applyFont="1" applyFill="1"/>
    <xf numFmtId="4" fontId="5" fillId="35" borderId="0" xfId="0" applyNumberFormat="1" applyFont="1" applyFill="1"/>
    <xf numFmtId="0" fontId="0" fillId="38" borderId="0" xfId="0" applyFill="1"/>
    <xf numFmtId="4" fontId="0" fillId="38" borderId="0" xfId="0" applyNumberFormat="1" applyFill="1"/>
    <xf numFmtId="0" fontId="26" fillId="40" borderId="0" xfId="0" applyFont="1" applyFill="1" applyAlignment="1">
      <alignment wrapText="1"/>
    </xf>
    <xf numFmtId="4" fontId="5" fillId="40" borderId="0" xfId="0" applyNumberFormat="1" applyFont="1" applyFill="1"/>
    <xf numFmtId="0" fontId="0" fillId="40" borderId="0" xfId="0" applyFill="1"/>
    <xf numFmtId="4" fontId="0" fillId="40" borderId="0" xfId="0" applyNumberFormat="1" applyFill="1"/>
    <xf numFmtId="4" fontId="0" fillId="39" borderId="0" xfId="0" applyNumberFormat="1" applyFill="1"/>
    <xf numFmtId="4" fontId="5" fillId="37" borderId="0" xfId="0" applyNumberFormat="1" applyFont="1" applyFill="1"/>
    <xf numFmtId="4" fontId="5" fillId="36" borderId="0" xfId="0" applyNumberFormat="1" applyFont="1" applyFill="1"/>
    <xf numFmtId="0" fontId="26" fillId="41" borderId="0" xfId="0" applyFont="1" applyFill="1" applyAlignment="1">
      <alignment wrapText="1"/>
    </xf>
    <xf numFmtId="0" fontId="0" fillId="41" borderId="0" xfId="0" applyFill="1"/>
    <xf numFmtId="4" fontId="0" fillId="41" borderId="0" xfId="0" applyNumberFormat="1" applyFill="1"/>
    <xf numFmtId="0" fontId="6" fillId="0" borderId="0" xfId="0" applyFont="1" applyFill="1"/>
    <xf numFmtId="0" fontId="0" fillId="0" borderId="0" xfId="0" applyFill="1"/>
    <xf numFmtId="4" fontId="0" fillId="0" borderId="0" xfId="0" applyNumberFormat="1" applyFill="1"/>
    <xf numFmtId="0" fontId="5" fillId="36" borderId="0" xfId="0" applyFont="1" applyFill="1"/>
    <xf numFmtId="0" fontId="5" fillId="37" borderId="0" xfId="0" applyFont="1" applyFill="1"/>
    <xf numFmtId="0" fontId="26" fillId="42" borderId="0" xfId="0" applyFont="1" applyFill="1" applyAlignment="1">
      <alignment wrapText="1"/>
    </xf>
    <xf numFmtId="4" fontId="0" fillId="42" borderId="0" xfId="0" applyNumberFormat="1" applyFill="1"/>
    <xf numFmtId="0" fontId="0" fillId="42" borderId="0" xfId="0" applyFill="1"/>
    <xf numFmtId="4" fontId="5" fillId="42" borderId="0" xfId="0" applyNumberFormat="1" applyFont="1" applyFill="1"/>
    <xf numFmtId="0" fontId="6" fillId="43" borderId="0" xfId="0" applyFont="1" applyFill="1"/>
    <xf numFmtId="0" fontId="26" fillId="43" borderId="0" xfId="0" applyFont="1" applyFill="1" applyAlignment="1">
      <alignment wrapText="1"/>
    </xf>
    <xf numFmtId="4" fontId="0" fillId="43" borderId="0" xfId="0" applyNumberFormat="1" applyFill="1"/>
    <xf numFmtId="0" fontId="0" fillId="43" borderId="0" xfId="0" applyFill="1"/>
    <xf numFmtId="4" fontId="5" fillId="43" borderId="0" xfId="0" applyNumberFormat="1" applyFont="1" applyFill="1"/>
    <xf numFmtId="0" fontId="6" fillId="44" borderId="0" xfId="0" applyFont="1" applyFill="1"/>
    <xf numFmtId="0" fontId="26" fillId="44" borderId="0" xfId="0" applyFont="1" applyFill="1" applyAlignment="1">
      <alignment wrapText="1"/>
    </xf>
    <xf numFmtId="4" fontId="5" fillId="44" borderId="0" xfId="0" applyNumberFormat="1" applyFont="1" applyFill="1"/>
    <xf numFmtId="0" fontId="0" fillId="44" borderId="0" xfId="0" applyFill="1"/>
    <xf numFmtId="4" fontId="0" fillId="44" borderId="0" xfId="0" applyNumberFormat="1" applyFill="1"/>
    <xf numFmtId="0" fontId="4" fillId="34" borderId="0" xfId="0" applyFont="1" applyFill="1"/>
    <xf numFmtId="0" fontId="4" fillId="35" borderId="0" xfId="0" applyFont="1" applyFill="1"/>
    <xf numFmtId="0" fontId="4" fillId="39" borderId="0" xfId="0" applyFont="1" applyFill="1"/>
    <xf numFmtId="49" fontId="26" fillId="39" borderId="0" xfId="0" applyNumberFormat="1" applyFont="1" applyFill="1" applyAlignment="1">
      <alignment wrapText="1"/>
    </xf>
    <xf numFmtId="0" fontId="4" fillId="45" borderId="0" xfId="0" applyFont="1" applyFill="1"/>
    <xf numFmtId="0" fontId="26" fillId="45" borderId="0" xfId="0" applyFont="1" applyFill="1" applyAlignment="1">
      <alignment wrapText="1"/>
    </xf>
    <xf numFmtId="0" fontId="0" fillId="45" borderId="0" xfId="0" applyFill="1"/>
    <xf numFmtId="0" fontId="6" fillId="45" borderId="0" xfId="0" applyFont="1" applyFill="1"/>
    <xf numFmtId="4" fontId="5" fillId="45" borderId="0" xfId="0" applyNumberFormat="1" applyFont="1" applyFill="1"/>
    <xf numFmtId="4" fontId="0" fillId="45" borderId="0" xfId="0" applyNumberFormat="1" applyFill="1"/>
    <xf numFmtId="0" fontId="4" fillId="36" borderId="0" xfId="0" applyFont="1" applyFill="1"/>
    <xf numFmtId="0" fontId="4" fillId="37" borderId="0" xfId="0" applyFont="1" applyFill="1"/>
    <xf numFmtId="0" fontId="4" fillId="41" borderId="0" xfId="0" applyFont="1" applyFill="1"/>
    <xf numFmtId="164" fontId="4" fillId="0" borderId="0" xfId="0" applyNumberFormat="1" applyFont="1" applyBorder="1"/>
    <xf numFmtId="164" fontId="0" fillId="0" borderId="0" xfId="0" applyNumberFormat="1" applyFill="1"/>
    <xf numFmtId="43" fontId="0" fillId="0" borderId="0" xfId="0" applyNumberFormat="1" applyFill="1"/>
    <xf numFmtId="49" fontId="0" fillId="35" borderId="0" xfId="0" applyNumberFormat="1" applyFill="1"/>
    <xf numFmtId="4" fontId="28" fillId="35" borderId="0" xfId="0" applyNumberFormat="1" applyFont="1" applyFill="1"/>
    <xf numFmtId="49" fontId="0" fillId="36" borderId="0" xfId="0" applyNumberFormat="1" applyFill="1"/>
    <xf numFmtId="4" fontId="28" fillId="36" borderId="0" xfId="0" applyNumberFormat="1" applyFont="1" applyFill="1"/>
    <xf numFmtId="166" fontId="0" fillId="0" borderId="0" xfId="0" applyNumberFormat="1"/>
    <xf numFmtId="43" fontId="0" fillId="0" borderId="0" xfId="0" applyNumberFormat="1"/>
    <xf numFmtId="0" fontId="2" fillId="0" borderId="0" xfId="0" applyFont="1" applyAlignment="1"/>
    <xf numFmtId="0" fontId="7" fillId="0" borderId="0" xfId="0" applyFont="1" applyAlignment="1"/>
    <xf numFmtId="49" fontId="26" fillId="36" borderId="0" xfId="0" applyNumberFormat="1" applyFont="1" applyFill="1" applyAlignment="1">
      <alignment horizontal="left" wrapText="1"/>
    </xf>
    <xf numFmtId="0" fontId="0" fillId="0" borderId="0" xfId="0" applyAlignment="1"/>
    <xf numFmtId="0" fontId="2" fillId="0" borderId="0" xfId="0" applyFont="1" applyAlignment="1"/>
    <xf numFmtId="0" fontId="7" fillId="0" borderId="0" xfId="0" applyFont="1" applyAlignme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8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3" fillId="0" borderId="0" xfId="0" applyFont="1" applyAlignment="1"/>
  </cellXfs>
  <cellStyles count="62">
    <cellStyle name="20% - Énfasis1" xfId="1" builtinId="30" customBuiltin="1"/>
    <cellStyle name="20% - Énfasis1 2" xfId="48"/>
    <cellStyle name="20% - Énfasis2" xfId="2" builtinId="34" customBuiltin="1"/>
    <cellStyle name="20% - Énfasis2 2" xfId="50"/>
    <cellStyle name="20% - Énfasis3" xfId="3" builtinId="38" customBuiltin="1"/>
    <cellStyle name="20% - Énfasis3 2" xfId="52"/>
    <cellStyle name="20% - Énfasis4" xfId="4" builtinId="42" customBuiltin="1"/>
    <cellStyle name="20% - Énfasis4 2" xfId="54"/>
    <cellStyle name="20% - Énfasis5" xfId="5" builtinId="46" customBuiltin="1"/>
    <cellStyle name="20% - Énfasis5 2" xfId="56"/>
    <cellStyle name="20% - Énfasis6" xfId="6" builtinId="50" customBuiltin="1"/>
    <cellStyle name="20% - Énfasis6 2" xfId="58"/>
    <cellStyle name="40% - Énfasis1" xfId="7" builtinId="31" customBuiltin="1"/>
    <cellStyle name="40% - Énfasis1 2" xfId="49"/>
    <cellStyle name="40% - Énfasis2" xfId="8" builtinId="35" customBuiltin="1"/>
    <cellStyle name="40% - Énfasis2 2" xfId="51"/>
    <cellStyle name="40% - Énfasis3" xfId="9" builtinId="39" customBuiltin="1"/>
    <cellStyle name="40% - Énfasis3 2" xfId="53"/>
    <cellStyle name="40% - Énfasis4" xfId="10" builtinId="43" customBuiltin="1"/>
    <cellStyle name="40% - Énfasis4 2" xfId="55"/>
    <cellStyle name="40% - Énfasis5" xfId="11" builtinId="47" customBuiltin="1"/>
    <cellStyle name="40% - Énfasis5 2" xfId="57"/>
    <cellStyle name="40% - Énfasis6" xfId="12" builtinId="51" customBuiltin="1"/>
    <cellStyle name="40% - Énfasis6 2" xfId="59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60" builtinId="8" customBuiltin="1"/>
    <cellStyle name="Hipervínculo visitado" xfId="61" builtinId="9" customBuiltin="1"/>
    <cellStyle name="Incorrecto" xfId="32" builtinId="27" customBuiltin="1"/>
    <cellStyle name="Millares" xfId="33" builtinId="3"/>
    <cellStyle name="Millares 2" xfId="34"/>
    <cellStyle name="Neutral" xfId="35" builtinId="28" customBuiltin="1"/>
    <cellStyle name="Normal" xfId="0" builtinId="0"/>
    <cellStyle name="Normal 2" xfId="36"/>
    <cellStyle name="Normal 2 2" xfId="37"/>
    <cellStyle name="Notas 2" xfId="38"/>
    <cellStyle name="Notas 3" xfId="47"/>
    <cellStyle name="Salida" xfId="39" builtinId="21" customBuiltin="1"/>
    <cellStyle name="Texto de advertencia" xfId="40" builtinId="11" customBuiltin="1"/>
    <cellStyle name="Texto explicativo" xfId="41" builtinId="53" customBuiltin="1"/>
    <cellStyle name="Título" xfId="46" builtinId="15" customBuiltin="1"/>
    <cellStyle name="Título 2" xfId="42" builtinId="17" customBuiltin="1"/>
    <cellStyle name="Título 3" xfId="43" builtinId="18" customBuiltin="1"/>
    <cellStyle name="Título 4" xfId="44"/>
    <cellStyle name="Total" xfId="45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Q51"/>
  <sheetViews>
    <sheetView showGridLines="0" tabSelected="1" view="pageBreakPreview" zoomScaleNormal="70" zoomScaleSheetLayoutView="100" workbookViewId="0">
      <selection activeCell="A4" sqref="A4:G4"/>
    </sheetView>
  </sheetViews>
  <sheetFormatPr baseColWidth="10" defaultRowHeight="13.2" x14ac:dyDescent="0.25"/>
  <cols>
    <col min="1" max="1" width="60.5546875" customWidth="1"/>
    <col min="2" max="3" width="3.6640625" customWidth="1"/>
    <col min="4" max="4" width="15.5546875" bestFit="1" customWidth="1"/>
    <col min="5" max="6" width="3.6640625" customWidth="1"/>
    <col min="7" max="7" width="15.109375" bestFit="1" customWidth="1"/>
    <col min="8" max="8" width="1.6640625" customWidth="1"/>
    <col min="10" max="10" width="14.5546875" hidden="1" customWidth="1"/>
    <col min="11" max="11" width="20.44140625" hidden="1" customWidth="1"/>
    <col min="12" max="12" width="11.6640625" hidden="1" customWidth="1"/>
    <col min="13" max="16" width="0" hidden="1" customWidth="1"/>
    <col min="17" max="17" width="14.33203125" hidden="1" customWidth="1"/>
    <col min="18" max="18" width="0" hidden="1" customWidth="1"/>
  </cols>
  <sheetData>
    <row r="1" spans="1:17" ht="13.8" x14ac:dyDescent="0.25">
      <c r="A1" s="122" t="s">
        <v>54</v>
      </c>
      <c r="B1" s="122"/>
      <c r="C1" s="122"/>
      <c r="D1" s="122"/>
      <c r="E1" s="122"/>
      <c r="F1" s="122"/>
      <c r="G1" s="122"/>
    </row>
    <row r="2" spans="1:17" ht="13.8" x14ac:dyDescent="0.25">
      <c r="A2" s="122" t="s">
        <v>55</v>
      </c>
      <c r="B2" s="122"/>
      <c r="C2" s="122"/>
      <c r="D2" s="122"/>
      <c r="E2" s="122"/>
      <c r="F2" s="122"/>
      <c r="G2" s="122"/>
    </row>
    <row r="3" spans="1:17" x14ac:dyDescent="0.25">
      <c r="C3" s="2"/>
    </row>
    <row r="4" spans="1:17" ht="15" customHeight="1" x14ac:dyDescent="0.25">
      <c r="A4" s="122" t="s">
        <v>50</v>
      </c>
      <c r="B4" s="122"/>
      <c r="C4" s="122"/>
      <c r="D4" s="122"/>
      <c r="E4" s="122"/>
      <c r="F4" s="122"/>
      <c r="G4" s="122"/>
    </row>
    <row r="5" spans="1:17" ht="15" customHeight="1" x14ac:dyDescent="0.25">
      <c r="A5" s="122" t="s">
        <v>142</v>
      </c>
      <c r="B5" s="122"/>
      <c r="C5" s="122"/>
      <c r="D5" s="122"/>
      <c r="E5" s="122"/>
      <c r="F5" s="122"/>
      <c r="G5" s="122"/>
    </row>
    <row r="6" spans="1:17" x14ac:dyDescent="0.25">
      <c r="A6" s="121" t="s">
        <v>56</v>
      </c>
      <c r="B6" s="121"/>
      <c r="C6" s="121"/>
      <c r="D6" s="121"/>
      <c r="E6" s="121"/>
      <c r="F6" s="121"/>
      <c r="G6" s="121"/>
    </row>
    <row r="7" spans="1:17" x14ac:dyDescent="0.25">
      <c r="D7" s="1"/>
    </row>
    <row r="9" spans="1:17" ht="13.8" x14ac:dyDescent="0.25">
      <c r="A9" s="3" t="s">
        <v>28</v>
      </c>
      <c r="B9" s="3"/>
      <c r="C9" s="4"/>
      <c r="D9" s="4"/>
      <c r="E9" s="4"/>
      <c r="F9" s="4" t="s">
        <v>3</v>
      </c>
      <c r="G9" s="25">
        <v>5070626.95</v>
      </c>
      <c r="H9" s="4"/>
      <c r="J9" s="23"/>
    </row>
    <row r="10" spans="1:17" ht="13.8" x14ac:dyDescent="0.25">
      <c r="A10" s="4" t="s">
        <v>29</v>
      </c>
      <c r="B10" s="4"/>
      <c r="C10" s="4" t="s">
        <v>3</v>
      </c>
      <c r="D10" s="5">
        <v>4494417.9000000004</v>
      </c>
      <c r="E10" s="6"/>
      <c r="F10" s="6"/>
      <c r="G10" s="25"/>
      <c r="H10" s="4"/>
      <c r="K10" s="42" t="s">
        <v>88</v>
      </c>
      <c r="L10" s="42" t="s">
        <v>97</v>
      </c>
      <c r="M10" s="44" t="e">
        <f>VLOOKUP(L10,#REF!,8,0)</f>
        <v>#REF!</v>
      </c>
      <c r="N10" s="44"/>
      <c r="O10" s="44"/>
      <c r="P10" s="44"/>
      <c r="Q10" s="110" t="e">
        <f>SUM(M10:P10)</f>
        <v>#REF!</v>
      </c>
    </row>
    <row r="11" spans="1:17" ht="13.8" x14ac:dyDescent="0.25">
      <c r="A11" s="4" t="s">
        <v>30</v>
      </c>
      <c r="B11" s="4"/>
      <c r="C11" s="4"/>
      <c r="D11" s="5">
        <v>224213.96000000002</v>
      </c>
      <c r="E11" s="5"/>
      <c r="F11" s="5"/>
      <c r="G11" s="26"/>
      <c r="H11" s="4"/>
      <c r="K11" s="44"/>
      <c r="L11" s="44"/>
      <c r="M11" s="44"/>
      <c r="N11" s="44"/>
      <c r="O11" s="44"/>
      <c r="P11" s="44"/>
      <c r="Q11" s="110"/>
    </row>
    <row r="12" spans="1:17" ht="13.8" x14ac:dyDescent="0.25">
      <c r="A12" s="4" t="s">
        <v>57</v>
      </c>
      <c r="B12" s="4"/>
      <c r="C12" s="4"/>
      <c r="D12" s="5">
        <v>26226.73</v>
      </c>
      <c r="E12" s="5"/>
      <c r="F12" s="5"/>
      <c r="G12" s="26"/>
      <c r="H12" s="4"/>
      <c r="K12" s="94" t="s">
        <v>30</v>
      </c>
      <c r="L12" s="109" t="s">
        <v>98</v>
      </c>
      <c r="M12" s="109" t="s">
        <v>99</v>
      </c>
      <c r="N12" s="109" t="s">
        <v>100</v>
      </c>
      <c r="O12" s="109" t="s">
        <v>101</v>
      </c>
      <c r="P12" s="44"/>
      <c r="Q12" s="110"/>
    </row>
    <row r="13" spans="1:17" ht="13.8" x14ac:dyDescent="0.25">
      <c r="A13" s="4" t="s">
        <v>31</v>
      </c>
      <c r="B13" s="4"/>
      <c r="C13" s="4"/>
      <c r="D13" s="7">
        <v>303734.76</v>
      </c>
      <c r="E13" s="5"/>
      <c r="F13" s="5"/>
      <c r="G13" s="26"/>
      <c r="H13" s="4"/>
      <c r="K13" s="44"/>
      <c r="L13" s="43" t="e">
        <f>VLOOKUP(L12,#REF!,8,0)</f>
        <v>#REF!</v>
      </c>
      <c r="M13" s="43" t="e">
        <f>VLOOKUP(M12,#REF!,8,0)</f>
        <v>#REF!</v>
      </c>
      <c r="N13" s="43" t="e">
        <f>VLOOKUP(N12,#REF!,8,0)</f>
        <v>#REF!</v>
      </c>
      <c r="O13" s="43" t="e">
        <f>VLOOKUP(O12,#REF!,8,0)</f>
        <v>#REF!</v>
      </c>
      <c r="P13" s="44"/>
      <c r="Q13" s="110" t="e">
        <f>SUM(L13:P13)</f>
        <v>#REF!</v>
      </c>
    </row>
    <row r="14" spans="1:17" ht="13.8" x14ac:dyDescent="0.25">
      <c r="A14" s="4" t="s">
        <v>32</v>
      </c>
      <c r="B14" s="4"/>
      <c r="C14" s="4"/>
      <c r="D14" s="9">
        <v>22033.599999999999</v>
      </c>
      <c r="E14" s="5"/>
      <c r="F14" s="5"/>
      <c r="G14" s="26"/>
      <c r="H14" s="4"/>
      <c r="K14" s="44"/>
      <c r="L14" s="44"/>
      <c r="M14" s="44"/>
      <c r="N14" s="44"/>
      <c r="O14" s="44"/>
      <c r="P14" s="44"/>
      <c r="Q14" s="43"/>
    </row>
    <row r="15" spans="1:17" ht="13.8" x14ac:dyDescent="0.25">
      <c r="A15" s="4"/>
      <c r="B15" s="4"/>
      <c r="C15" s="4"/>
      <c r="D15" s="5"/>
      <c r="E15" s="5"/>
      <c r="F15" s="5"/>
      <c r="G15" s="26"/>
      <c r="H15" s="4"/>
      <c r="J15" s="23"/>
      <c r="K15" s="42" t="s">
        <v>103</v>
      </c>
      <c r="L15" s="109" t="s">
        <v>102</v>
      </c>
      <c r="M15" s="44" t="e">
        <f>VLOOKUP(L15,#REF!,8,0)</f>
        <v>#REF!</v>
      </c>
      <c r="N15" s="44"/>
      <c r="O15" s="44"/>
      <c r="P15" s="44"/>
      <c r="Q15" s="110" t="e">
        <f>SUM(M15:P15)</f>
        <v>#REF!</v>
      </c>
    </row>
    <row r="16" spans="1:17" ht="13.8" x14ac:dyDescent="0.25">
      <c r="A16" s="4" t="s">
        <v>33</v>
      </c>
      <c r="B16" s="4"/>
      <c r="C16" s="4"/>
      <c r="D16" s="7"/>
      <c r="E16" s="5"/>
      <c r="F16" s="5"/>
      <c r="G16" s="26">
        <v>3205929.46</v>
      </c>
      <c r="H16" s="4"/>
      <c r="J16" s="23"/>
      <c r="K16" s="94" t="s">
        <v>31</v>
      </c>
      <c r="L16" s="42" t="s">
        <v>104</v>
      </c>
      <c r="M16" s="44" t="e">
        <f>VLOOKUP(L16,#REF!,8,0)</f>
        <v>#REF!</v>
      </c>
      <c r="N16" s="44"/>
      <c r="O16" s="44"/>
      <c r="P16" s="44"/>
      <c r="Q16" s="110" t="e">
        <f>SUM(M16:P16)</f>
        <v>#REF!</v>
      </c>
    </row>
    <row r="17" spans="1:17" ht="21" x14ac:dyDescent="0.25">
      <c r="A17" s="4" t="s">
        <v>34</v>
      </c>
      <c r="B17" s="4"/>
      <c r="C17" s="4"/>
      <c r="D17" s="5">
        <v>2025035.49</v>
      </c>
      <c r="E17" s="5"/>
      <c r="F17" s="5"/>
      <c r="G17" s="26"/>
      <c r="H17" s="4"/>
      <c r="J17" s="23"/>
      <c r="K17" s="42" t="s">
        <v>106</v>
      </c>
      <c r="L17" s="42" t="s">
        <v>105</v>
      </c>
      <c r="M17" s="44" t="e">
        <f>VLOOKUP(L17,#REF!,8,0)</f>
        <v>#REF!</v>
      </c>
      <c r="N17" s="44"/>
      <c r="O17" s="44"/>
      <c r="P17" s="44"/>
      <c r="Q17" s="110" t="e">
        <f>SUM(M17:P17)</f>
        <v>#REF!</v>
      </c>
    </row>
    <row r="18" spans="1:17" ht="13.8" x14ac:dyDescent="0.25">
      <c r="A18" s="4" t="s">
        <v>35</v>
      </c>
      <c r="B18" s="4"/>
      <c r="C18" s="4"/>
      <c r="D18" s="5">
        <v>323214.13</v>
      </c>
      <c r="E18" s="5"/>
      <c r="F18" s="5"/>
      <c r="G18" s="26"/>
      <c r="H18" s="4"/>
    </row>
    <row r="19" spans="1:17" ht="13.8" x14ac:dyDescent="0.25">
      <c r="A19" s="4" t="s">
        <v>49</v>
      </c>
      <c r="B19" s="4"/>
      <c r="C19" s="4"/>
      <c r="D19" s="7">
        <v>171479.31</v>
      </c>
      <c r="E19" s="4"/>
      <c r="F19" s="4"/>
      <c r="G19" s="26"/>
      <c r="H19" s="4"/>
    </row>
    <row r="20" spans="1:17" ht="13.8" x14ac:dyDescent="0.25">
      <c r="A20" s="4" t="s">
        <v>32</v>
      </c>
      <c r="B20" s="4"/>
      <c r="C20" s="4"/>
      <c r="D20" s="10">
        <v>686200.53</v>
      </c>
      <c r="E20" s="4"/>
      <c r="F20" s="4"/>
      <c r="G20" s="27"/>
      <c r="H20" s="4"/>
      <c r="K20" s="103" t="s">
        <v>34</v>
      </c>
      <c r="L20" s="111" t="s">
        <v>109</v>
      </c>
      <c r="M20" s="111" t="s">
        <v>112</v>
      </c>
      <c r="N20" s="50"/>
      <c r="O20" s="50"/>
      <c r="P20" s="50"/>
      <c r="Q20" s="50"/>
    </row>
    <row r="21" spans="1:17" ht="13.8" x14ac:dyDescent="0.25">
      <c r="A21" s="4"/>
      <c r="B21" s="4"/>
      <c r="C21" s="4"/>
      <c r="D21" s="8"/>
      <c r="E21" s="4"/>
      <c r="F21" s="4"/>
      <c r="G21" s="25"/>
      <c r="H21" s="4"/>
      <c r="K21" s="50"/>
      <c r="L21" s="49" t="e">
        <f>VLOOKUP(L20,#REF!,8,0)</f>
        <v>#REF!</v>
      </c>
      <c r="M21" s="49" t="e">
        <f>VLOOKUP(M20,#REF!,8,0)</f>
        <v>#REF!</v>
      </c>
      <c r="N21" s="50"/>
      <c r="O21" s="50"/>
      <c r="P21" s="50"/>
      <c r="Q21" s="112" t="e">
        <f>SUM(L21:P21)</f>
        <v>#REF!</v>
      </c>
    </row>
    <row r="22" spans="1:17" ht="13.8" x14ac:dyDescent="0.25">
      <c r="A22" s="12" t="s">
        <v>36</v>
      </c>
      <c r="B22" s="12"/>
      <c r="C22" s="4"/>
      <c r="D22" s="4"/>
      <c r="E22" s="4"/>
      <c r="F22" s="4"/>
      <c r="G22" s="25">
        <v>1864697.4900000002</v>
      </c>
      <c r="H22" s="4"/>
      <c r="K22" s="50"/>
      <c r="L22" s="49"/>
      <c r="M22" s="50"/>
      <c r="N22" s="50"/>
      <c r="O22" s="50"/>
      <c r="P22" s="50"/>
      <c r="Q22" s="50"/>
    </row>
    <row r="23" spans="1:17" ht="13.8" x14ac:dyDescent="0.25">
      <c r="A23" s="4"/>
      <c r="B23" s="4"/>
      <c r="C23" s="4"/>
      <c r="D23" s="8"/>
      <c r="E23" s="4"/>
      <c r="F23" s="4"/>
      <c r="G23" s="25"/>
      <c r="H23" s="4"/>
      <c r="K23" s="103" t="s">
        <v>35</v>
      </c>
      <c r="L23" s="111" t="s">
        <v>110</v>
      </c>
      <c r="M23" s="50"/>
      <c r="N23" s="50"/>
      <c r="O23" s="50"/>
      <c r="P23" s="50"/>
      <c r="Q23" s="50"/>
    </row>
    <row r="24" spans="1:17" ht="13.8" x14ac:dyDescent="0.25">
      <c r="A24" s="4" t="s">
        <v>37</v>
      </c>
      <c r="B24" s="4"/>
      <c r="C24" s="4"/>
      <c r="D24" s="4"/>
      <c r="E24" s="4"/>
      <c r="F24" s="4"/>
      <c r="G24" s="25">
        <v>1541364.4300000002</v>
      </c>
      <c r="H24" s="4"/>
      <c r="K24" s="50"/>
      <c r="L24" s="50" t="e">
        <f>VLOOKUP(L23,#REF!,8,0)</f>
        <v>#REF!</v>
      </c>
      <c r="M24" s="50"/>
      <c r="N24" s="50"/>
      <c r="O24" s="50"/>
      <c r="P24" s="50"/>
      <c r="Q24" s="112" t="e">
        <f>SUM(L24:P24)</f>
        <v>#REF!</v>
      </c>
    </row>
    <row r="25" spans="1:17" ht="13.8" x14ac:dyDescent="0.25">
      <c r="A25" s="4" t="s">
        <v>38</v>
      </c>
      <c r="B25" s="4"/>
      <c r="C25" s="4"/>
      <c r="D25" s="5">
        <v>733516.49</v>
      </c>
      <c r="E25" s="4"/>
      <c r="F25" s="4"/>
      <c r="G25" s="25"/>
      <c r="H25" s="4"/>
      <c r="K25" s="50"/>
      <c r="L25" s="50"/>
      <c r="M25" s="50"/>
      <c r="N25" s="50"/>
      <c r="O25" s="50"/>
      <c r="P25" s="50"/>
      <c r="Q25" s="50"/>
    </row>
    <row r="26" spans="1:17" ht="13.8" x14ac:dyDescent="0.25">
      <c r="A26" s="4" t="s">
        <v>39</v>
      </c>
      <c r="B26" s="4"/>
      <c r="C26" s="4"/>
      <c r="D26" s="5">
        <v>699370.42</v>
      </c>
      <c r="E26" s="5"/>
      <c r="F26" s="5"/>
      <c r="G26" s="26"/>
      <c r="H26" s="4"/>
      <c r="K26" s="103" t="s">
        <v>49</v>
      </c>
      <c r="L26" s="111" t="s">
        <v>111</v>
      </c>
      <c r="M26" s="50"/>
      <c r="N26" s="50"/>
      <c r="O26" s="50"/>
      <c r="P26" s="50"/>
      <c r="Q26" s="112"/>
    </row>
    <row r="27" spans="1:17" ht="13.8" x14ac:dyDescent="0.25">
      <c r="A27" s="4" t="s">
        <v>40</v>
      </c>
      <c r="B27" s="4"/>
      <c r="C27" s="4"/>
      <c r="D27" s="9">
        <v>108477.52</v>
      </c>
      <c r="E27" s="5"/>
      <c r="F27" s="5"/>
      <c r="G27" s="28"/>
      <c r="H27" s="4"/>
      <c r="K27" s="50"/>
      <c r="L27" s="50" t="e">
        <f>VLOOKUP(L26,#REF!,8,0)</f>
        <v>#REF!</v>
      </c>
      <c r="M27" s="50"/>
      <c r="N27" s="50"/>
      <c r="O27" s="50"/>
      <c r="P27" s="50"/>
      <c r="Q27" s="112" t="e">
        <f>SUM(L27:P27)</f>
        <v>#REF!</v>
      </c>
    </row>
    <row r="28" spans="1:17" ht="13.8" x14ac:dyDescent="0.25">
      <c r="A28" s="4"/>
      <c r="B28" s="4"/>
      <c r="C28" s="4"/>
      <c r="D28" s="5"/>
      <c r="E28" s="5"/>
      <c r="F28" s="5"/>
      <c r="G28" s="26"/>
      <c r="H28" s="4"/>
      <c r="K28" s="50"/>
      <c r="L28" s="50"/>
      <c r="M28" s="50"/>
      <c r="N28" s="50"/>
      <c r="O28" s="50"/>
      <c r="P28" s="50"/>
      <c r="Q28" s="50"/>
    </row>
    <row r="29" spans="1:17" ht="21" x14ac:dyDescent="0.25">
      <c r="A29" s="12" t="s">
        <v>41</v>
      </c>
      <c r="B29" s="12"/>
      <c r="C29" s="4"/>
      <c r="D29" s="4"/>
      <c r="E29" s="4"/>
      <c r="F29" s="4"/>
      <c r="G29" s="25">
        <v>323333.06000000006</v>
      </c>
      <c r="H29" s="4"/>
      <c r="K29" s="48" t="s">
        <v>114</v>
      </c>
      <c r="L29" s="48" t="s">
        <v>113</v>
      </c>
      <c r="M29" s="50" t="e">
        <f>VLOOKUP(L29,#REF!,8,0)</f>
        <v>#REF!</v>
      </c>
      <c r="N29" s="50"/>
      <c r="O29" s="50"/>
      <c r="P29" s="50"/>
      <c r="Q29" s="50" t="e">
        <f>SUM(M29:P29)</f>
        <v>#REF!</v>
      </c>
    </row>
    <row r="30" spans="1:17" ht="21" x14ac:dyDescent="0.25">
      <c r="A30" s="4"/>
      <c r="B30" s="4"/>
      <c r="C30" s="4"/>
      <c r="D30" s="4"/>
      <c r="E30" s="4"/>
      <c r="F30" s="4"/>
      <c r="G30" s="25"/>
      <c r="H30" s="4"/>
      <c r="K30" s="48" t="s">
        <v>116</v>
      </c>
      <c r="L30" s="48" t="s">
        <v>115</v>
      </c>
      <c r="M30" s="50" t="e">
        <f>VLOOKUP(L30,#REF!,8,0)</f>
        <v>#REF!</v>
      </c>
      <c r="N30" s="50"/>
      <c r="O30" s="50"/>
      <c r="P30" s="50"/>
      <c r="Q30" s="50" t="e">
        <f>SUM(M30:P30)</f>
        <v>#REF!</v>
      </c>
    </row>
    <row r="31" spans="1:17" ht="21" x14ac:dyDescent="0.25">
      <c r="A31" s="4" t="s">
        <v>42</v>
      </c>
      <c r="B31" s="4"/>
      <c r="C31" s="13"/>
      <c r="D31" s="8"/>
      <c r="E31" s="13"/>
      <c r="F31" s="13"/>
      <c r="G31" s="31">
        <v>-10319.760000000009</v>
      </c>
      <c r="H31" s="13"/>
      <c r="K31" s="48" t="s">
        <v>118</v>
      </c>
      <c r="L31" s="48" t="s">
        <v>117</v>
      </c>
      <c r="M31" s="50" t="e">
        <f>VLOOKUP(L31,#REF!,8,0)</f>
        <v>#REF!</v>
      </c>
      <c r="N31" s="50"/>
      <c r="O31" s="50"/>
      <c r="P31" s="50"/>
      <c r="Q31" s="50" t="e">
        <f>SUM(M31:P31)</f>
        <v>#REF!</v>
      </c>
    </row>
    <row r="32" spans="1:17" ht="16.5" customHeight="1" x14ac:dyDescent="0.25">
      <c r="A32" s="13" t="s">
        <v>43</v>
      </c>
      <c r="B32" s="13"/>
      <c r="C32" s="13"/>
      <c r="D32" s="5">
        <v>185364</v>
      </c>
      <c r="E32" s="8"/>
      <c r="F32" s="8"/>
      <c r="G32" s="29"/>
      <c r="H32" s="13"/>
    </row>
    <row r="33" spans="1:17" ht="17.25" customHeight="1" x14ac:dyDescent="0.25">
      <c r="A33" s="14" t="s">
        <v>44</v>
      </c>
      <c r="B33" s="14"/>
      <c r="C33" s="13"/>
      <c r="D33" s="10">
        <v>195683.76</v>
      </c>
      <c r="E33" s="8"/>
      <c r="F33" s="8"/>
      <c r="G33" s="28"/>
      <c r="H33" s="13"/>
      <c r="K33" s="39" t="s">
        <v>120</v>
      </c>
      <c r="L33" s="39" t="s">
        <v>119</v>
      </c>
      <c r="M33" t="e">
        <f>VLOOKUP(L33,#REF!,8,0)</f>
        <v>#REF!</v>
      </c>
      <c r="Q33" t="e">
        <f>SUM(M33:P33)</f>
        <v>#REF!</v>
      </c>
    </row>
    <row r="34" spans="1:17" ht="13.8" x14ac:dyDescent="0.25">
      <c r="A34" s="13"/>
      <c r="B34" s="13"/>
      <c r="C34" s="13"/>
      <c r="D34" s="8"/>
      <c r="E34" s="8"/>
      <c r="F34" s="8"/>
      <c r="G34" s="29"/>
      <c r="H34" s="13"/>
      <c r="K34" s="39" t="s">
        <v>122</v>
      </c>
      <c r="L34" s="39" t="s">
        <v>121</v>
      </c>
      <c r="M34" t="e">
        <f>VLOOKUP(L34,#REF!,8,0)</f>
        <v>#REF!</v>
      </c>
      <c r="Q34" t="e">
        <f>SUM(M34:P34)</f>
        <v>#REF!</v>
      </c>
    </row>
    <row r="35" spans="1:17" ht="13.8" x14ac:dyDescent="0.25">
      <c r="A35" s="15" t="s">
        <v>51</v>
      </c>
      <c r="B35" s="15"/>
      <c r="C35" s="4"/>
      <c r="D35" s="4"/>
      <c r="E35" s="4"/>
      <c r="F35" s="4" t="s">
        <v>3</v>
      </c>
      <c r="G35" s="30">
        <v>313013.30000000005</v>
      </c>
      <c r="H35" s="4"/>
      <c r="J35" s="113"/>
    </row>
    <row r="36" spans="1:17" ht="21" x14ac:dyDescent="0.25">
      <c r="A36" s="4"/>
      <c r="B36" s="4"/>
      <c r="C36" s="4"/>
      <c r="D36" s="4"/>
      <c r="E36" s="4"/>
      <c r="F36" s="4"/>
      <c r="G36" s="4"/>
      <c r="H36" s="4"/>
      <c r="K36" s="39" t="s">
        <v>124</v>
      </c>
      <c r="L36" s="39" t="s">
        <v>123</v>
      </c>
      <c r="M36" t="e">
        <f>VLOOKUP(L36,#REF!,8,0)</f>
        <v>#REF!</v>
      </c>
      <c r="Q36" t="e">
        <f>SUM(M36:P36)</f>
        <v>#REF!</v>
      </c>
    </row>
    <row r="37" spans="1:17" ht="13.8" x14ac:dyDescent="0.25">
      <c r="A37" s="4"/>
      <c r="B37" s="4"/>
      <c r="C37" s="4"/>
      <c r="D37" s="4"/>
      <c r="E37" s="4"/>
      <c r="F37" s="4"/>
      <c r="G37" s="4"/>
      <c r="H37" s="4"/>
    </row>
    <row r="38" spans="1:17" ht="21" x14ac:dyDescent="0.25">
      <c r="A38" s="4"/>
      <c r="B38" s="4"/>
      <c r="C38" s="4"/>
      <c r="D38" s="4"/>
      <c r="E38" s="4"/>
      <c r="F38" s="4"/>
      <c r="G38" s="4"/>
      <c r="H38" s="4"/>
      <c r="J38">
        <f>J35/2</f>
        <v>0</v>
      </c>
      <c r="K38" s="39" t="s">
        <v>108</v>
      </c>
      <c r="L38" s="39" t="s">
        <v>107</v>
      </c>
      <c r="M38" t="e">
        <f>VLOOKUP(L38,#REF!,8,0)</f>
        <v>#REF!</v>
      </c>
      <c r="Q38" t="e">
        <f>SUM(M38:P38)</f>
        <v>#REF!</v>
      </c>
    </row>
    <row r="39" spans="1:17" ht="21" x14ac:dyDescent="0.25">
      <c r="A39" s="4"/>
      <c r="B39" s="4"/>
      <c r="C39" s="4"/>
      <c r="D39" s="4"/>
      <c r="E39" s="4"/>
      <c r="F39" s="4"/>
      <c r="G39" s="4"/>
      <c r="H39" s="4"/>
      <c r="K39" s="39" t="s">
        <v>126</v>
      </c>
      <c r="L39" s="39" t="s">
        <v>125</v>
      </c>
      <c r="M39" t="e">
        <f>VLOOKUP(L39,#REF!,8,0)</f>
        <v>#REF!</v>
      </c>
      <c r="Q39" t="e">
        <f>SUM(M39:P39)</f>
        <v>#REF!</v>
      </c>
    </row>
    <row r="40" spans="1:17" ht="13.8" x14ac:dyDescent="0.25">
      <c r="A40" s="4"/>
      <c r="B40" s="4"/>
      <c r="C40" s="4"/>
      <c r="D40" s="4"/>
      <c r="E40" s="4"/>
      <c r="F40" s="4"/>
      <c r="G40" s="4"/>
      <c r="H40" s="4"/>
    </row>
    <row r="41" spans="1:17" ht="13.8" x14ac:dyDescent="0.25">
      <c r="A41" s="4"/>
      <c r="B41" s="4"/>
      <c r="C41" s="4"/>
      <c r="D41" s="4"/>
      <c r="E41" s="4"/>
      <c r="F41" s="4"/>
      <c r="G41" s="4"/>
      <c r="H41" s="4"/>
    </row>
    <row r="42" spans="1:17" ht="13.8" x14ac:dyDescent="0.25">
      <c r="A42" s="115" t="s">
        <v>136</v>
      </c>
      <c r="B42" s="116"/>
      <c r="C42" s="116"/>
      <c r="D42" s="116"/>
      <c r="E42" s="116"/>
      <c r="F42" s="116"/>
      <c r="G42" s="116"/>
      <c r="H42" s="4"/>
    </row>
    <row r="43" spans="1:17" ht="13.8" x14ac:dyDescent="0.25">
      <c r="A43" s="119" t="s">
        <v>140</v>
      </c>
      <c r="B43" s="120"/>
      <c r="C43" s="120"/>
      <c r="D43" s="120"/>
      <c r="E43" s="120"/>
      <c r="F43" s="120"/>
      <c r="G43" s="120"/>
      <c r="H43" s="4"/>
    </row>
    <row r="44" spans="1:17" ht="13.8" x14ac:dyDescent="0.25">
      <c r="A44" s="119" t="s">
        <v>141</v>
      </c>
      <c r="B44" s="120"/>
      <c r="C44" s="120"/>
      <c r="D44" s="120"/>
      <c r="E44" s="120"/>
      <c r="F44" s="120"/>
      <c r="G44" s="120"/>
      <c r="H44" s="4"/>
    </row>
    <row r="45" spans="1:17" ht="13.8" x14ac:dyDescent="0.25">
      <c r="A45" s="32"/>
      <c r="B45" s="32"/>
      <c r="C45" s="32"/>
      <c r="D45" s="32"/>
      <c r="E45" s="32"/>
      <c r="F45" s="32"/>
      <c r="G45" s="32"/>
      <c r="H45" s="4"/>
    </row>
    <row r="46" spans="1:17" ht="13.8" x14ac:dyDescent="0.25">
      <c r="A46" s="4"/>
      <c r="B46" s="4"/>
      <c r="C46" s="4"/>
      <c r="D46" s="4"/>
      <c r="E46" s="4"/>
      <c r="F46" s="4"/>
      <c r="G46" s="4"/>
      <c r="H46" s="4"/>
    </row>
    <row r="49" spans="1:7" x14ac:dyDescent="0.25">
      <c r="A49" s="118"/>
      <c r="B49" s="118"/>
      <c r="C49" s="118"/>
      <c r="D49" s="118"/>
      <c r="E49" s="118"/>
      <c r="F49" s="118"/>
      <c r="G49" s="118"/>
    </row>
    <row r="50" spans="1:7" x14ac:dyDescent="0.25">
      <c r="A50" s="118"/>
      <c r="B50" s="118"/>
      <c r="C50" s="118"/>
      <c r="D50" s="118"/>
      <c r="E50" s="118"/>
      <c r="F50" s="118"/>
      <c r="G50" s="118"/>
    </row>
    <row r="51" spans="1:7" x14ac:dyDescent="0.25">
      <c r="A51" s="118"/>
      <c r="B51" s="118"/>
      <c r="C51" s="118"/>
      <c r="D51" s="118"/>
      <c r="E51" s="118"/>
      <c r="F51" s="118"/>
      <c r="G51" s="118"/>
    </row>
  </sheetData>
  <mergeCells count="10">
    <mergeCell ref="A6:G6"/>
    <mergeCell ref="A1:G1"/>
    <mergeCell ref="A2:G2"/>
    <mergeCell ref="A5:G5"/>
    <mergeCell ref="A4:G4"/>
    <mergeCell ref="A50:G50"/>
    <mergeCell ref="A51:G51"/>
    <mergeCell ref="A43:G43"/>
    <mergeCell ref="A44:G44"/>
    <mergeCell ref="A49:G49"/>
  </mergeCells>
  <phoneticPr fontId="0" type="noConversion"/>
  <printOptions horizontalCentered="1"/>
  <pageMargins left="0.59055118110236227" right="0.47244094488188981" top="0.98425196850393704" bottom="0.74803149606299213" header="0" footer="0"/>
  <pageSetup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64"/>
  <sheetViews>
    <sheetView showGridLines="0" view="pageBreakPreview" topLeftCell="A16" zoomScaleNormal="85" zoomScaleSheetLayoutView="100" workbookViewId="0">
      <selection sqref="A1:K1"/>
    </sheetView>
  </sheetViews>
  <sheetFormatPr baseColWidth="10" defaultRowHeight="13.2" x14ac:dyDescent="0.25"/>
  <cols>
    <col min="1" max="1" width="30.6640625" bestFit="1" customWidth="1"/>
    <col min="2" max="2" width="1.6640625" customWidth="1"/>
    <col min="3" max="3" width="16.88671875" bestFit="1" customWidth="1"/>
    <col min="4" max="4" width="3.44140625" bestFit="1" customWidth="1"/>
    <col min="5" max="5" width="16.88671875" bestFit="1" customWidth="1"/>
    <col min="6" max="6" width="1.6640625" customWidth="1"/>
    <col min="7" max="7" width="36" bestFit="1" customWidth="1"/>
    <col min="8" max="8" width="1.6640625" customWidth="1"/>
    <col min="9" max="9" width="16.88671875" bestFit="1" customWidth="1"/>
    <col min="10" max="10" width="2.109375" bestFit="1" customWidth="1"/>
    <col min="11" max="11" width="16.88671875" bestFit="1" customWidth="1"/>
    <col min="12" max="13" width="16.88671875" hidden="1" customWidth="1"/>
    <col min="14" max="14" width="11.88671875" hidden="1" customWidth="1"/>
    <col min="15" max="15" width="23.33203125" style="24" hidden="1" customWidth="1"/>
    <col min="16" max="16" width="12.33203125" hidden="1" customWidth="1"/>
    <col min="17" max="17" width="13.6640625" hidden="1" customWidth="1"/>
    <col min="18" max="18" width="15.109375" hidden="1" customWidth="1"/>
    <col min="19" max="20" width="11.44140625" hidden="1" customWidth="1"/>
    <col min="21" max="21" width="13.6640625" hidden="1" customWidth="1"/>
    <col min="22" max="23" width="11.44140625" hidden="1" customWidth="1"/>
  </cols>
  <sheetData>
    <row r="1" spans="1:21" ht="15" x14ac:dyDescent="0.25">
      <c r="A1" s="125" t="s">
        <v>54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35"/>
      <c r="M1" s="35"/>
    </row>
    <row r="2" spans="1:21" ht="15" x14ac:dyDescent="0.25">
      <c r="A2" s="126" t="s">
        <v>55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36"/>
      <c r="M2" s="36"/>
    </row>
    <row r="3" spans="1:21" x14ac:dyDescent="0.25">
      <c r="F3" s="2"/>
    </row>
    <row r="4" spans="1:21" ht="15" x14ac:dyDescent="0.25">
      <c r="A4" s="125" t="s">
        <v>143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35"/>
      <c r="M4" s="35"/>
    </row>
    <row r="5" spans="1:21" ht="13.8" x14ac:dyDescent="0.25">
      <c r="A5" s="122" t="s">
        <v>56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33"/>
      <c r="M5" s="33"/>
    </row>
    <row r="6" spans="1:21" x14ac:dyDescent="0.25">
      <c r="F6" s="1"/>
    </row>
    <row r="8" spans="1:21" ht="13.8" x14ac:dyDescent="0.25">
      <c r="A8" s="12" t="s">
        <v>8</v>
      </c>
      <c r="B8" s="4"/>
      <c r="C8" s="4"/>
      <c r="D8" s="4"/>
      <c r="E8" s="4"/>
      <c r="F8" s="4"/>
      <c r="G8" s="12" t="s">
        <v>10</v>
      </c>
      <c r="H8" s="4"/>
      <c r="I8" s="4"/>
      <c r="J8" s="4"/>
      <c r="K8" s="4"/>
      <c r="L8" s="4"/>
      <c r="M8" s="4"/>
    </row>
    <row r="9" spans="1:21" ht="13.8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21" ht="13.8" x14ac:dyDescent="0.25">
      <c r="A10" s="4" t="s">
        <v>0</v>
      </c>
      <c r="B10" s="4"/>
      <c r="C10" s="5"/>
      <c r="D10" s="6" t="s">
        <v>3</v>
      </c>
      <c r="E10" s="5">
        <v>326477357.96999997</v>
      </c>
      <c r="F10" s="4"/>
      <c r="G10" s="4" t="s">
        <v>16</v>
      </c>
      <c r="H10" s="4"/>
      <c r="I10" s="16"/>
      <c r="J10" s="4" t="s">
        <v>3</v>
      </c>
      <c r="K10" s="16">
        <v>286016503.01000005</v>
      </c>
      <c r="L10" s="16"/>
      <c r="M10" s="16"/>
    </row>
    <row r="11" spans="1:21" ht="13.8" x14ac:dyDescent="0.25">
      <c r="A11" s="4"/>
      <c r="B11" s="4"/>
      <c r="C11" s="5"/>
      <c r="D11" s="5"/>
      <c r="E11" s="5"/>
      <c r="F11" s="4"/>
      <c r="G11" s="4" t="s">
        <v>11</v>
      </c>
      <c r="H11" s="4"/>
      <c r="I11" s="16">
        <v>256167714.59</v>
      </c>
      <c r="J11" s="4"/>
      <c r="K11" s="4"/>
      <c r="L11" s="4"/>
      <c r="M11" s="4"/>
      <c r="O11" s="47" t="s">
        <v>1</v>
      </c>
      <c r="P11" s="48" t="s">
        <v>62</v>
      </c>
      <c r="Q11" s="70" t="e">
        <f>VLOOKUP(P11,#REF!,8,0)</f>
        <v>#REF!</v>
      </c>
      <c r="R11" s="70"/>
      <c r="S11" s="70"/>
      <c r="T11" s="70"/>
      <c r="U11" s="70" t="e">
        <f>SUM(Q11:T11)</f>
        <v>#REF!</v>
      </c>
    </row>
    <row r="12" spans="1:21" ht="13.8" x14ac:dyDescent="0.25">
      <c r="A12" s="4" t="s">
        <v>1</v>
      </c>
      <c r="B12" s="4"/>
      <c r="C12" s="7">
        <v>93898928.579999998</v>
      </c>
      <c r="D12" s="5"/>
      <c r="E12" s="5"/>
      <c r="F12" s="4"/>
      <c r="G12" s="4" t="s">
        <v>12</v>
      </c>
      <c r="H12" s="4"/>
      <c r="I12" s="16">
        <v>7995177.0800000001</v>
      </c>
      <c r="J12" s="4"/>
      <c r="K12" s="4"/>
      <c r="L12" s="4"/>
      <c r="M12" s="4"/>
      <c r="O12" s="51" t="s">
        <v>52</v>
      </c>
      <c r="P12" s="52" t="s">
        <v>63</v>
      </c>
      <c r="Q12" s="69" t="e">
        <f>VLOOKUP(P12,#REF!,8,0)</f>
        <v>#REF!</v>
      </c>
      <c r="R12" s="78"/>
      <c r="S12" s="78"/>
      <c r="T12" s="78"/>
      <c r="U12" s="69" t="e">
        <f>SUM(Q12:T12)</f>
        <v>#REF!</v>
      </c>
    </row>
    <row r="13" spans="1:21" ht="13.8" x14ac:dyDescent="0.25">
      <c r="A13" s="4" t="s">
        <v>52</v>
      </c>
      <c r="B13" s="4"/>
      <c r="C13" s="7">
        <v>3095871.15</v>
      </c>
      <c r="D13" s="5"/>
      <c r="E13" s="5"/>
      <c r="F13" s="4"/>
      <c r="G13" s="4" t="s">
        <v>13</v>
      </c>
      <c r="H13" s="4"/>
      <c r="I13" s="16">
        <v>19998644.43</v>
      </c>
      <c r="J13" s="4"/>
      <c r="K13" s="4"/>
      <c r="L13" s="4"/>
      <c r="M13" s="4"/>
      <c r="O13" s="47" t="s">
        <v>2</v>
      </c>
      <c r="P13" s="48" t="s">
        <v>64</v>
      </c>
      <c r="Q13" s="70" t="e">
        <f>VLOOKUP(P13,#REF!,8,0)</f>
        <v>#REF!</v>
      </c>
      <c r="R13" s="77"/>
      <c r="S13" s="77"/>
      <c r="T13" s="77"/>
      <c r="U13" s="70" t="e">
        <f>SUM(Q13:T13)</f>
        <v>#REF!</v>
      </c>
    </row>
    <row r="14" spans="1:21" ht="13.8" x14ac:dyDescent="0.25">
      <c r="A14" s="4" t="s">
        <v>2</v>
      </c>
      <c r="B14" s="4"/>
      <c r="C14" s="9">
        <v>229482558.24000001</v>
      </c>
      <c r="D14" s="5"/>
      <c r="E14" s="5"/>
      <c r="F14" s="4"/>
      <c r="G14" s="4" t="s">
        <v>14</v>
      </c>
      <c r="H14" s="4"/>
      <c r="I14" s="17">
        <v>1854966.91</v>
      </c>
      <c r="J14" s="4"/>
      <c r="K14" s="4"/>
      <c r="L14" s="4"/>
      <c r="M14" s="4"/>
      <c r="O14" s="74"/>
      <c r="P14" s="75"/>
      <c r="Q14" s="75"/>
      <c r="R14" s="75"/>
      <c r="S14" s="75"/>
      <c r="T14" s="75"/>
      <c r="U14" s="75"/>
    </row>
    <row r="15" spans="1:21" ht="13.8" x14ac:dyDescent="0.25">
      <c r="D15" s="5"/>
      <c r="E15" s="5"/>
      <c r="F15" s="4"/>
      <c r="O15" s="83" t="s">
        <v>5</v>
      </c>
      <c r="P15" s="84" t="s">
        <v>66</v>
      </c>
      <c r="Q15" s="85" t="e">
        <f>VLOOKUP(P15,#REF!,8,0)</f>
        <v>#REF!</v>
      </c>
      <c r="R15" s="86"/>
      <c r="S15" s="86"/>
      <c r="T15" s="86"/>
      <c r="U15" s="87" t="e">
        <f>SUM(Q15:T15)</f>
        <v>#REF!</v>
      </c>
    </row>
    <row r="16" spans="1:21" ht="13.8" x14ac:dyDescent="0.25">
      <c r="A16" s="4" t="s">
        <v>4</v>
      </c>
      <c r="B16" s="4"/>
      <c r="C16" s="5"/>
      <c r="D16" s="5"/>
      <c r="E16" s="18">
        <v>7882581.2799999993</v>
      </c>
      <c r="F16" s="4"/>
      <c r="G16" s="4" t="s">
        <v>15</v>
      </c>
      <c r="H16" s="4"/>
      <c r="I16" s="16"/>
      <c r="J16" s="4"/>
      <c r="K16" s="16">
        <v>19962622.250000004</v>
      </c>
      <c r="L16" s="16"/>
      <c r="M16" s="16"/>
      <c r="O16" s="83" t="s">
        <v>6</v>
      </c>
      <c r="P16" s="84" t="s">
        <v>67</v>
      </c>
      <c r="Q16" s="84" t="s">
        <v>68</v>
      </c>
      <c r="R16" s="84" t="s">
        <v>69</v>
      </c>
      <c r="S16" s="84" t="s">
        <v>70</v>
      </c>
      <c r="T16" s="84" t="s">
        <v>71</v>
      </c>
      <c r="U16" s="86"/>
    </row>
    <row r="17" spans="1:24" ht="13.8" x14ac:dyDescent="0.25">
      <c r="D17" s="5"/>
      <c r="E17" s="5"/>
      <c r="F17" s="4"/>
      <c r="G17" s="4" t="s">
        <v>17</v>
      </c>
      <c r="H17" s="4"/>
      <c r="I17" s="16">
        <v>1918269.93</v>
      </c>
      <c r="J17" s="4"/>
      <c r="K17" s="4"/>
      <c r="L17" s="4"/>
      <c r="M17" s="4"/>
      <c r="O17" s="56"/>
      <c r="P17" s="58" t="e">
        <f>VLOOKUP(P16,#REF!,8,0)</f>
        <v>#REF!</v>
      </c>
      <c r="Q17" s="58" t="e">
        <f>VLOOKUP(Q16,#REF!,8,0)</f>
        <v>#REF!</v>
      </c>
      <c r="R17" s="58" t="e">
        <f>VLOOKUP(R16,#REF!,8,0)</f>
        <v>#REF!</v>
      </c>
      <c r="S17" s="58" t="e">
        <f>VLOOKUP(S16,#REF!,8,0)</f>
        <v>#REF!</v>
      </c>
      <c r="T17" s="58" t="e">
        <f>VLOOKUP(T16,#REF!,8,0)</f>
        <v>#REF!</v>
      </c>
      <c r="U17" s="58" t="e">
        <f>SUM(P17:T17)</f>
        <v>#REF!</v>
      </c>
    </row>
    <row r="18" spans="1:24" ht="13.8" x14ac:dyDescent="0.25">
      <c r="A18" s="4" t="s">
        <v>5</v>
      </c>
      <c r="B18" s="4"/>
      <c r="C18" s="7">
        <v>4107202.27</v>
      </c>
      <c r="D18" s="5"/>
      <c r="E18" s="5"/>
      <c r="F18" s="4"/>
      <c r="G18" s="4" t="s">
        <v>18</v>
      </c>
      <c r="H18" s="4"/>
      <c r="I18" s="16">
        <v>306151.74</v>
      </c>
      <c r="J18" s="4"/>
      <c r="K18" s="4"/>
      <c r="L18" s="4"/>
      <c r="M18" s="4"/>
      <c r="O18" s="74"/>
      <c r="P18" s="75"/>
      <c r="Q18" s="75"/>
      <c r="R18" s="75"/>
      <c r="S18" s="75"/>
      <c r="T18" s="75"/>
      <c r="U18" s="75"/>
    </row>
    <row r="19" spans="1:24" ht="13.8" x14ac:dyDescent="0.25">
      <c r="A19" s="4" t="s">
        <v>6</v>
      </c>
      <c r="B19" s="4"/>
      <c r="C19" s="10">
        <v>3775379.01</v>
      </c>
      <c r="D19" s="5"/>
      <c r="E19" s="5"/>
      <c r="F19" s="4"/>
      <c r="G19" s="4" t="s">
        <v>58</v>
      </c>
      <c r="H19" s="4"/>
      <c r="I19" s="16">
        <v>17689585.960000001</v>
      </c>
      <c r="J19" s="4"/>
      <c r="K19" s="4"/>
      <c r="L19" s="4"/>
      <c r="M19" s="4"/>
      <c r="O19" s="56" t="s">
        <v>46</v>
      </c>
      <c r="P19" s="57" t="s">
        <v>72</v>
      </c>
      <c r="Q19" s="58" t="e">
        <f>VLOOKUP(P19,#REF!,8,0)</f>
        <v>#REF!</v>
      </c>
      <c r="R19" s="62"/>
      <c r="S19" s="62"/>
      <c r="T19" s="62"/>
      <c r="U19" s="63" t="e">
        <f>SUM(Q19:T19)</f>
        <v>#REF!</v>
      </c>
    </row>
    <row r="20" spans="1:24" ht="13.8" x14ac:dyDescent="0.25">
      <c r="D20" s="5"/>
      <c r="E20" s="5"/>
      <c r="F20" s="4"/>
      <c r="G20" s="4" t="s">
        <v>14</v>
      </c>
      <c r="H20" s="4"/>
      <c r="I20" s="17">
        <v>48614.62</v>
      </c>
      <c r="J20" s="4"/>
      <c r="K20" s="11"/>
      <c r="L20" s="13"/>
      <c r="M20" s="13"/>
      <c r="O20" s="41" t="s">
        <v>48</v>
      </c>
      <c r="P20" s="42" t="s">
        <v>73</v>
      </c>
      <c r="Q20" s="61" t="e">
        <f>VLOOKUP(P20,#REF!,8,0)</f>
        <v>#REF!</v>
      </c>
      <c r="R20" s="44"/>
      <c r="S20" s="44"/>
      <c r="T20" s="44"/>
      <c r="U20" s="43" t="e">
        <f>SUM(Q20:T20)</f>
        <v>#REF!</v>
      </c>
    </row>
    <row r="21" spans="1:24" ht="13.8" x14ac:dyDescent="0.25">
      <c r="A21" s="4"/>
      <c r="B21" s="4"/>
      <c r="C21" s="5"/>
      <c r="D21" s="5"/>
      <c r="E21" s="5"/>
      <c r="F21" s="4"/>
      <c r="G21" s="12" t="s">
        <v>19</v>
      </c>
      <c r="H21" s="4"/>
      <c r="I21" s="16"/>
      <c r="J21" s="4"/>
      <c r="K21" s="16">
        <v>305979125.26000005</v>
      </c>
      <c r="L21" s="16"/>
      <c r="M21" s="16"/>
      <c r="O21" s="51" t="s">
        <v>47</v>
      </c>
      <c r="P21" s="52" t="s">
        <v>74</v>
      </c>
      <c r="Q21" s="69" t="e">
        <f>VLOOKUP(P21,#REF!,8,0)</f>
        <v>#REF!</v>
      </c>
      <c r="R21" s="54"/>
      <c r="S21" s="54"/>
      <c r="T21" s="54"/>
      <c r="U21" s="53" t="e">
        <f>SUM(Q21:T21)</f>
        <v>#REF!</v>
      </c>
    </row>
    <row r="22" spans="1:24" ht="13.8" x14ac:dyDescent="0.25">
      <c r="A22" s="4" t="s">
        <v>45</v>
      </c>
      <c r="B22" s="4"/>
      <c r="C22" s="4"/>
      <c r="D22" s="4"/>
      <c r="E22" s="21">
        <v>9606208.8999999985</v>
      </c>
      <c r="F22" s="4"/>
      <c r="G22" s="4"/>
      <c r="H22" s="4"/>
      <c r="I22" s="4"/>
      <c r="J22" s="4"/>
      <c r="K22" s="4"/>
      <c r="L22" s="4"/>
      <c r="M22" s="4"/>
      <c r="O22" s="74"/>
      <c r="P22" s="75"/>
      <c r="Q22" s="75"/>
      <c r="R22" s="75"/>
      <c r="S22" s="75"/>
      <c r="T22" s="75"/>
      <c r="U22" s="75"/>
    </row>
    <row r="23" spans="1:24" ht="13.8" x14ac:dyDescent="0.25">
      <c r="A23" s="4"/>
      <c r="B23" s="4"/>
      <c r="C23" s="4"/>
      <c r="D23" s="4"/>
      <c r="E23" s="4"/>
      <c r="F23" s="4"/>
      <c r="G23" s="4" t="s">
        <v>20</v>
      </c>
      <c r="H23" s="4"/>
      <c r="I23" s="16"/>
      <c r="J23" s="4"/>
      <c r="K23" s="16">
        <v>37987022.889999986</v>
      </c>
      <c r="L23" s="16"/>
      <c r="M23" s="16"/>
      <c r="O23" s="74"/>
      <c r="P23" s="75"/>
      <c r="Q23" s="75"/>
      <c r="R23" s="75"/>
      <c r="S23" s="75"/>
      <c r="T23" s="75"/>
      <c r="U23" s="75"/>
    </row>
    <row r="24" spans="1:24" ht="13.8" x14ac:dyDescent="0.25">
      <c r="A24" s="4" t="s">
        <v>46</v>
      </c>
      <c r="B24" s="4"/>
      <c r="C24" s="21">
        <v>6264416.4299999997</v>
      </c>
      <c r="D24" s="4"/>
      <c r="E24" s="4"/>
      <c r="F24" s="4"/>
      <c r="G24" s="4" t="s">
        <v>21</v>
      </c>
      <c r="H24" s="4"/>
      <c r="I24" s="16">
        <v>26845438.510000002</v>
      </c>
      <c r="J24" s="4"/>
      <c r="K24" s="4"/>
      <c r="L24" s="4"/>
      <c r="M24" s="4"/>
      <c r="O24" s="88" t="s">
        <v>11</v>
      </c>
      <c r="P24" s="89" t="s">
        <v>77</v>
      </c>
      <c r="Q24" s="90" t="e">
        <f>VLOOKUP(P24,#REF!,8,0)</f>
        <v>#REF!</v>
      </c>
      <c r="R24" s="91"/>
      <c r="S24" s="91"/>
      <c r="T24" s="91"/>
      <c r="U24" s="92" t="e">
        <f>SUM(Q24:T24)</f>
        <v>#REF!</v>
      </c>
    </row>
    <row r="25" spans="1:24" ht="21" x14ac:dyDescent="0.25">
      <c r="A25" s="4" t="s">
        <v>48</v>
      </c>
      <c r="B25" s="4"/>
      <c r="C25" s="21">
        <v>1854796.19</v>
      </c>
      <c r="D25" s="4"/>
      <c r="E25" s="4"/>
      <c r="F25" s="4"/>
      <c r="G25" s="4" t="s">
        <v>22</v>
      </c>
      <c r="H25" s="4"/>
      <c r="I25" s="16">
        <v>213545.46</v>
      </c>
      <c r="J25" s="4"/>
      <c r="K25" s="4"/>
      <c r="L25" s="4"/>
      <c r="M25" s="4"/>
      <c r="O25" s="40" t="s">
        <v>79</v>
      </c>
      <c r="P25" s="40" t="s">
        <v>80</v>
      </c>
      <c r="Q25" s="55" t="e">
        <f>VLOOKUP(P25,#REF!,8,0)</f>
        <v>#REF!</v>
      </c>
      <c r="R25" s="46"/>
      <c r="S25" s="46"/>
      <c r="T25" s="46"/>
      <c r="U25" s="45" t="e">
        <f>SUM(Q25:T25)</f>
        <v>#REF!</v>
      </c>
    </row>
    <row r="26" spans="1:24" ht="13.8" x14ac:dyDescent="0.25">
      <c r="A26" s="4" t="s">
        <v>47</v>
      </c>
      <c r="B26" s="4"/>
      <c r="C26" s="22">
        <v>1486996.28</v>
      </c>
      <c r="D26" s="5"/>
      <c r="E26" s="5"/>
      <c r="F26" s="4"/>
      <c r="G26" s="4" t="s">
        <v>53</v>
      </c>
      <c r="H26" s="4"/>
      <c r="I26" s="16">
        <v>5621608.8899999997</v>
      </c>
      <c r="J26" s="4"/>
      <c r="K26" s="4"/>
      <c r="L26" s="4"/>
      <c r="M26" s="4"/>
      <c r="O26" s="48" t="s">
        <v>65</v>
      </c>
      <c r="P26" s="48" t="s">
        <v>78</v>
      </c>
      <c r="Q26" s="48" t="s">
        <v>80</v>
      </c>
      <c r="R26" s="50"/>
      <c r="S26" s="50"/>
      <c r="T26" s="50"/>
      <c r="U26" s="50"/>
    </row>
    <row r="27" spans="1:24" ht="13.8" x14ac:dyDescent="0.25">
      <c r="A27" s="4"/>
      <c r="B27" s="4"/>
      <c r="C27" s="5"/>
      <c r="D27" s="5"/>
      <c r="E27" s="5"/>
      <c r="F27" s="4"/>
      <c r="G27" s="4" t="s">
        <v>23</v>
      </c>
      <c r="H27" s="4"/>
      <c r="I27" s="16">
        <v>2937337.95</v>
      </c>
      <c r="J27" s="4"/>
      <c r="K27" s="4"/>
      <c r="L27" s="4"/>
      <c r="M27" s="4"/>
      <c r="O27" s="47"/>
      <c r="P27" s="70" t="e">
        <f>VLOOKUP(P26,#REF!,8,0)</f>
        <v>#REF!</v>
      </c>
      <c r="Q27" s="70" t="e">
        <f>-VLOOKUP(Q26,#REF!,8,0)</f>
        <v>#REF!</v>
      </c>
      <c r="R27" s="50"/>
      <c r="S27" s="50"/>
      <c r="T27" s="50"/>
      <c r="U27" s="49" t="e">
        <f>SUM(P27:T27)</f>
        <v>#REF!</v>
      </c>
    </row>
    <row r="28" spans="1:24" ht="13.8" x14ac:dyDescent="0.25">
      <c r="A28" s="4"/>
      <c r="B28" s="4"/>
      <c r="C28" s="5"/>
      <c r="D28" s="5"/>
      <c r="E28" s="5"/>
      <c r="F28" s="4"/>
      <c r="G28" s="4" t="s">
        <v>24</v>
      </c>
      <c r="H28" s="4"/>
      <c r="I28" s="16">
        <v>2056078.78</v>
      </c>
      <c r="J28" s="4"/>
      <c r="K28" s="4"/>
      <c r="L28" s="4"/>
      <c r="M28" s="4"/>
      <c r="O28" s="74"/>
      <c r="P28" s="75"/>
      <c r="Q28" s="75"/>
      <c r="R28" s="75"/>
      <c r="S28" s="75"/>
      <c r="T28" s="75"/>
      <c r="U28" s="75"/>
    </row>
    <row r="29" spans="1:24" ht="21" x14ac:dyDescent="0.25">
      <c r="A29" s="4"/>
      <c r="B29" s="4"/>
      <c r="C29" s="4"/>
      <c r="D29" s="4"/>
      <c r="E29" s="4"/>
      <c r="F29" s="4"/>
      <c r="G29" s="4" t="s">
        <v>25</v>
      </c>
      <c r="H29" s="4"/>
      <c r="I29" s="16">
        <v>313013.29999998212</v>
      </c>
      <c r="J29" s="4"/>
      <c r="K29" s="4"/>
      <c r="L29" s="4"/>
      <c r="M29" s="4"/>
      <c r="O29" s="79" t="s">
        <v>81</v>
      </c>
      <c r="P29" s="79" t="s">
        <v>82</v>
      </c>
      <c r="Q29" s="82" t="e">
        <f>VLOOKUP(O29,#REF!,8,0)</f>
        <v>#REF!</v>
      </c>
      <c r="R29" s="81"/>
      <c r="S29" s="81"/>
      <c r="T29" s="81"/>
      <c r="U29" s="80" t="e">
        <f>SUM(Q29:T29)</f>
        <v>#REF!</v>
      </c>
    </row>
    <row r="30" spans="1:24" ht="13.8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O30" s="74"/>
      <c r="P30" s="75"/>
      <c r="Q30" s="75"/>
      <c r="R30" s="75"/>
      <c r="S30" s="75"/>
      <c r="T30" s="75"/>
      <c r="U30" s="75"/>
    </row>
    <row r="31" spans="1:24" ht="13.8" x14ac:dyDescent="0.25">
      <c r="A31" s="12" t="s">
        <v>9</v>
      </c>
      <c r="B31" s="4"/>
      <c r="C31" s="5"/>
      <c r="D31" s="4" t="s">
        <v>3</v>
      </c>
      <c r="E31" s="19">
        <v>343966148.14999992</v>
      </c>
      <c r="F31" s="4"/>
      <c r="G31" s="12" t="s">
        <v>26</v>
      </c>
      <c r="H31" s="4"/>
      <c r="I31" s="4"/>
      <c r="J31" s="4" t="s">
        <v>3</v>
      </c>
      <c r="K31" s="20">
        <v>343966148.15000004</v>
      </c>
      <c r="L31" s="106">
        <f>E31-K31</f>
        <v>0</v>
      </c>
      <c r="O31" s="74"/>
      <c r="P31" s="75"/>
      <c r="Q31" s="75"/>
      <c r="R31" s="75"/>
      <c r="S31" s="75"/>
      <c r="T31" s="75"/>
      <c r="U31" s="75"/>
      <c r="W31" s="114">
        <f>E31-K31</f>
        <v>0</v>
      </c>
      <c r="X31" s="114">
        <f>E31-K31</f>
        <v>0</v>
      </c>
    </row>
    <row r="32" spans="1:24" ht="13.8" x14ac:dyDescent="0.25">
      <c r="A32" s="4"/>
      <c r="B32" s="4"/>
      <c r="C32" s="5"/>
      <c r="D32" s="5"/>
      <c r="E32" s="5"/>
      <c r="F32" s="4"/>
      <c r="G32" s="4"/>
      <c r="H32" s="4"/>
      <c r="I32" s="4"/>
      <c r="J32" s="4"/>
      <c r="K32" s="4"/>
      <c r="L32" s="4"/>
      <c r="O32" s="74"/>
      <c r="P32" s="75"/>
      <c r="Q32" s="75"/>
      <c r="R32" s="75"/>
      <c r="S32" s="75"/>
      <c r="T32" s="75"/>
      <c r="U32" s="75"/>
    </row>
    <row r="33" spans="1:24" ht="13.8" x14ac:dyDescent="0.25">
      <c r="A33" s="4" t="s">
        <v>7</v>
      </c>
      <c r="B33" s="4"/>
      <c r="C33" s="5"/>
      <c r="D33" s="5"/>
      <c r="E33" s="19">
        <v>321681679</v>
      </c>
      <c r="F33" s="4"/>
      <c r="G33" s="4" t="s">
        <v>27</v>
      </c>
      <c r="H33" s="4"/>
      <c r="I33" s="4"/>
      <c r="J33" s="4"/>
      <c r="K33" s="19">
        <v>321681679</v>
      </c>
      <c r="L33" s="8">
        <f>E33-K33</f>
        <v>0</v>
      </c>
      <c r="N33" s="24"/>
      <c r="O33" s="95" t="s">
        <v>58</v>
      </c>
      <c r="P33" s="96" t="s">
        <v>83</v>
      </c>
      <c r="Q33" s="60" t="e">
        <f>VLOOKUP(P33,#REF!,8,0)</f>
        <v>#REF!</v>
      </c>
      <c r="R33" s="59"/>
      <c r="S33" s="59"/>
      <c r="T33" s="59"/>
      <c r="U33" s="68" t="e">
        <f>SUM(Q33:T33)</f>
        <v>#REF!</v>
      </c>
      <c r="W33" s="114">
        <f>E33-K33</f>
        <v>0</v>
      </c>
      <c r="X33" s="114">
        <f>E33-K33</f>
        <v>0</v>
      </c>
    </row>
    <row r="34" spans="1:24" ht="13.8" x14ac:dyDescent="0.25">
      <c r="A34" s="4"/>
      <c r="B34" s="4"/>
      <c r="C34" s="5"/>
      <c r="D34" s="5"/>
      <c r="E34" s="5"/>
      <c r="F34" s="4"/>
      <c r="G34" s="4"/>
      <c r="H34" s="4"/>
      <c r="I34" s="4"/>
      <c r="J34" s="4"/>
      <c r="K34" s="4"/>
      <c r="L34" s="4"/>
      <c r="N34" s="23"/>
      <c r="O34" s="97" t="s">
        <v>17</v>
      </c>
      <c r="P34" s="98" t="s">
        <v>84</v>
      </c>
      <c r="Q34" s="98" t="s">
        <v>85</v>
      </c>
      <c r="R34" s="99"/>
      <c r="S34" s="99"/>
      <c r="T34" s="99"/>
      <c r="U34" s="99"/>
    </row>
    <row r="35" spans="1:24" ht="13.8" x14ac:dyDescent="0.25">
      <c r="A35" s="4"/>
      <c r="B35" s="4"/>
      <c r="C35" s="5"/>
      <c r="D35" s="5"/>
      <c r="E35" s="5"/>
      <c r="F35" s="4"/>
      <c r="G35" s="4"/>
      <c r="H35" s="4"/>
      <c r="I35" s="4"/>
      <c r="J35" s="4"/>
      <c r="O35" s="100"/>
      <c r="P35" s="101" t="e">
        <f>VLOOKUP(P34,#REF!,8,0)</f>
        <v>#REF!</v>
      </c>
      <c r="Q35" s="101" t="e">
        <f>VLOOKUP(Q34,#REF!,8,0)</f>
        <v>#REF!</v>
      </c>
      <c r="R35" s="99"/>
      <c r="S35" s="99"/>
      <c r="T35" s="99"/>
      <c r="U35" s="102" t="e">
        <f>SUM(P35:T35)</f>
        <v>#REF!</v>
      </c>
    </row>
    <row r="36" spans="1:24" ht="13.8" x14ac:dyDescent="0.25">
      <c r="A36" s="4"/>
      <c r="B36" s="4"/>
      <c r="C36" s="5"/>
      <c r="D36" s="5"/>
      <c r="E36" s="5"/>
      <c r="F36" s="4"/>
      <c r="G36" s="4"/>
      <c r="H36" s="4"/>
      <c r="I36" s="4"/>
      <c r="J36" s="4"/>
      <c r="N36" s="23"/>
      <c r="O36" s="104" t="s">
        <v>18</v>
      </c>
      <c r="P36" s="52" t="s">
        <v>86</v>
      </c>
      <c r="Q36" s="69" t="e">
        <f>VLOOKUP(P36,#REF!,8,0)</f>
        <v>#REF!</v>
      </c>
      <c r="R36" s="54"/>
      <c r="S36" s="54"/>
      <c r="T36" s="54"/>
      <c r="U36" s="53" t="e">
        <f>SUM(Q36:T36)</f>
        <v>#REF!</v>
      </c>
    </row>
    <row r="37" spans="1:24" ht="13.8" x14ac:dyDescent="0.25">
      <c r="A37" s="4"/>
      <c r="B37" s="4"/>
      <c r="C37" s="5"/>
      <c r="D37" s="5"/>
      <c r="E37" s="5"/>
      <c r="F37" s="4"/>
      <c r="G37" s="4"/>
      <c r="H37" s="4"/>
      <c r="I37" s="4"/>
      <c r="J37" s="4"/>
      <c r="K37" s="4"/>
      <c r="L37" s="4"/>
      <c r="M37" s="4"/>
      <c r="O37" s="74"/>
      <c r="P37" s="75"/>
      <c r="Q37" s="75"/>
      <c r="R37" s="75"/>
      <c r="S37" s="75"/>
      <c r="T37" s="75"/>
      <c r="U37" s="75"/>
    </row>
    <row r="38" spans="1:24" ht="13.8" x14ac:dyDescent="0.25">
      <c r="A38" s="4"/>
      <c r="B38" s="4"/>
      <c r="C38" s="5"/>
      <c r="D38" s="5"/>
      <c r="E38" s="5"/>
      <c r="F38" s="4"/>
      <c r="G38" s="4"/>
      <c r="H38" s="4"/>
      <c r="I38" s="4"/>
      <c r="J38" s="4"/>
      <c r="K38" s="4"/>
      <c r="L38" s="4"/>
      <c r="M38" s="4"/>
      <c r="O38" s="93" t="s">
        <v>14</v>
      </c>
      <c r="P38" s="40" t="s">
        <v>87</v>
      </c>
      <c r="Q38" s="55" t="e">
        <f>VLOOKUP(P38,#REF!,8,0)</f>
        <v>#REF!</v>
      </c>
      <c r="R38" s="46"/>
      <c r="S38" s="46"/>
      <c r="T38" s="46"/>
      <c r="U38" s="45" t="e">
        <f>SUM(Q38:T38)</f>
        <v>#REF!</v>
      </c>
    </row>
    <row r="39" spans="1:24" ht="13.8" x14ac:dyDescent="0.25">
      <c r="A39" s="4"/>
      <c r="B39" s="4"/>
      <c r="C39" s="5"/>
      <c r="D39" s="5"/>
      <c r="E39" s="5"/>
      <c r="F39" s="4"/>
      <c r="G39" s="4"/>
      <c r="H39" s="4"/>
      <c r="I39" s="4"/>
      <c r="J39" s="4"/>
      <c r="K39" s="4"/>
      <c r="L39" s="4"/>
      <c r="M39" s="4"/>
      <c r="O39" s="74"/>
      <c r="P39" s="75"/>
      <c r="Q39" s="75"/>
      <c r="R39" s="75"/>
      <c r="S39" s="75"/>
      <c r="T39" s="75"/>
      <c r="U39" s="75"/>
    </row>
    <row r="40" spans="1:24" ht="13.8" x14ac:dyDescent="0.25">
      <c r="A40" s="4"/>
      <c r="B40" s="4"/>
      <c r="C40" s="5"/>
      <c r="D40" s="5"/>
      <c r="E40" s="5"/>
      <c r="F40" s="4"/>
      <c r="G40" s="4"/>
      <c r="H40" s="4"/>
      <c r="I40" s="4"/>
      <c r="J40" s="4"/>
      <c r="K40" s="4"/>
      <c r="L40" s="4"/>
      <c r="M40" s="4"/>
      <c r="O40" s="74"/>
      <c r="P40" s="75"/>
      <c r="Q40" s="75"/>
      <c r="R40" s="75"/>
      <c r="S40" s="75"/>
      <c r="T40" s="75"/>
      <c r="U40" s="75"/>
    </row>
    <row r="41" spans="1:24" ht="13.8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O41" s="103" t="s">
        <v>21</v>
      </c>
      <c r="P41" s="48" t="s">
        <v>90</v>
      </c>
      <c r="Q41" s="70" t="e">
        <f>VLOOKUP(P41,#REF!,8,0)</f>
        <v>#REF!</v>
      </c>
      <c r="R41" s="50"/>
      <c r="S41" s="50"/>
      <c r="T41" s="50"/>
      <c r="U41" s="49" t="e">
        <f>SUM(Q41:T41)</f>
        <v>#REF!</v>
      </c>
    </row>
    <row r="42" spans="1:24" ht="13.8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O42" s="105"/>
      <c r="P42" s="71"/>
      <c r="Q42" s="70"/>
      <c r="R42" s="72"/>
      <c r="S42" s="72"/>
      <c r="T42" s="72"/>
      <c r="U42" s="73"/>
    </row>
    <row r="43" spans="1:24" ht="13.8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O43" s="103" t="s">
        <v>135</v>
      </c>
      <c r="P43" s="117" t="s">
        <v>91</v>
      </c>
      <c r="Q43" s="70" t="e">
        <f>VLOOKUP(P43,#REF!,8,0)</f>
        <v>#REF!</v>
      </c>
    </row>
    <row r="44" spans="1:24" ht="13.8" x14ac:dyDescent="0.25">
      <c r="A44" s="124" t="s">
        <v>137</v>
      </c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34"/>
      <c r="M44" s="34"/>
    </row>
    <row r="45" spans="1:24" ht="13.8" x14ac:dyDescent="0.25">
      <c r="A45" s="124" t="s">
        <v>138</v>
      </c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34"/>
      <c r="M45" s="34"/>
      <c r="O45" s="64" t="s">
        <v>93</v>
      </c>
      <c r="P45" s="64" t="s">
        <v>92</v>
      </c>
      <c r="Q45" s="65" t="e">
        <f>VLOOKUP(P45,#REF!,8,0)</f>
        <v>#REF!</v>
      </c>
      <c r="R45" s="66"/>
      <c r="S45" s="66"/>
      <c r="T45" s="66"/>
      <c r="U45" s="67" t="e">
        <f>SUM(Q45:T45)</f>
        <v>#REF!</v>
      </c>
    </row>
    <row r="46" spans="1:24" ht="13.8" x14ac:dyDescent="0.25">
      <c r="A46" s="124" t="s">
        <v>139</v>
      </c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34"/>
      <c r="M46" s="34"/>
      <c r="O46" s="74"/>
      <c r="P46" s="75"/>
      <c r="Q46" s="75"/>
      <c r="R46" s="75"/>
      <c r="S46" s="75"/>
      <c r="T46" s="75"/>
      <c r="U46" s="75"/>
    </row>
    <row r="47" spans="1:24" ht="13.8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O47" s="79" t="s">
        <v>96</v>
      </c>
      <c r="P47" s="79" t="s">
        <v>95</v>
      </c>
      <c r="Q47" s="82" t="e">
        <f>VLOOKUP(P47,#REF!,8,0)</f>
        <v>#REF!</v>
      </c>
      <c r="R47" s="81"/>
      <c r="S47" s="81"/>
      <c r="T47" s="81"/>
      <c r="U47" s="80" t="e">
        <f>SUM(Q47:T47)</f>
        <v>#REF!</v>
      </c>
    </row>
    <row r="48" spans="1:24" ht="13.8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O48" s="74"/>
      <c r="P48" s="75"/>
      <c r="Q48" s="75"/>
      <c r="R48" s="75"/>
      <c r="S48" s="75"/>
      <c r="T48" s="75"/>
      <c r="U48" s="75"/>
    </row>
    <row r="49" spans="1:21" ht="13.8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O49" s="74"/>
      <c r="P49" s="75"/>
      <c r="Q49" s="75"/>
      <c r="R49" s="75"/>
      <c r="S49" s="75"/>
      <c r="T49" s="75"/>
      <c r="U49" s="75"/>
    </row>
    <row r="50" spans="1:21" ht="13.8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O50" s="4" t="s">
        <v>24</v>
      </c>
      <c r="P50" s="39" t="s">
        <v>94</v>
      </c>
      <c r="Q50" s="82" t="e">
        <f>VLOOKUP(P50,#REF!,8,0)</f>
        <v>#REF!</v>
      </c>
      <c r="R50" s="75"/>
      <c r="S50" s="75"/>
      <c r="T50" s="75"/>
      <c r="U50" s="80" t="e">
        <f>SUM(Q50:T50)</f>
        <v>#REF!</v>
      </c>
    </row>
    <row r="51" spans="1:21" ht="13.8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O51" s="74"/>
      <c r="P51" s="75"/>
      <c r="Q51" s="75"/>
      <c r="R51" s="75"/>
      <c r="S51" s="75"/>
      <c r="T51" s="75"/>
      <c r="U51" s="75"/>
    </row>
    <row r="52" spans="1:21" ht="14.4" thickBot="1" x14ac:dyDescent="0.3">
      <c r="A52" s="123"/>
      <c r="B52" s="123"/>
      <c r="C52" s="123"/>
      <c r="D52" s="123"/>
      <c r="E52" s="123"/>
      <c r="F52" s="123"/>
      <c r="G52" s="123"/>
      <c r="H52" s="123"/>
      <c r="I52" s="123"/>
      <c r="J52" s="123"/>
      <c r="K52" s="123"/>
      <c r="L52" s="33"/>
      <c r="M52" s="33"/>
      <c r="O52" s="74"/>
      <c r="P52" s="75"/>
      <c r="Q52" s="75"/>
      <c r="R52" s="75"/>
      <c r="S52" s="75"/>
      <c r="T52" s="75"/>
      <c r="U52" s="75"/>
    </row>
    <row r="53" spans="1:21" ht="14.4" thickBot="1" x14ac:dyDescent="0.3">
      <c r="A53" s="123"/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33"/>
      <c r="M53" s="33"/>
      <c r="O53" s="37" t="s">
        <v>59</v>
      </c>
      <c r="P53" s="37" t="s">
        <v>60</v>
      </c>
      <c r="Q53" s="75"/>
      <c r="R53" s="75"/>
      <c r="S53" s="75"/>
      <c r="T53" s="75"/>
      <c r="U53" s="75"/>
    </row>
    <row r="54" spans="1:21" ht="13.8" x14ac:dyDescent="0.25">
      <c r="A54" s="123"/>
      <c r="B54" s="123"/>
      <c r="C54" s="123"/>
      <c r="D54" s="123"/>
      <c r="E54" s="123"/>
      <c r="F54" s="123"/>
      <c r="G54" s="123"/>
      <c r="H54" s="123"/>
      <c r="I54" s="123"/>
      <c r="J54" s="123"/>
      <c r="K54" s="123"/>
      <c r="L54" s="33"/>
      <c r="M54" s="33"/>
      <c r="O54" s="38" t="s">
        <v>61</v>
      </c>
      <c r="P54" s="38" t="s">
        <v>8</v>
      </c>
      <c r="Q54" s="76" t="e">
        <f>VLOOKUP(O54,#REF!,8,0)</f>
        <v>#REF!</v>
      </c>
      <c r="R54" s="75"/>
      <c r="S54" s="75"/>
      <c r="T54" s="75"/>
      <c r="U54" s="75"/>
    </row>
    <row r="55" spans="1:21" ht="13.8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O55" s="39" t="s">
        <v>75</v>
      </c>
      <c r="P55" s="39" t="s">
        <v>76</v>
      </c>
      <c r="Q55" s="76" t="e">
        <f>VLOOKUP(O55,#REF!,8,0)</f>
        <v>#REF!</v>
      </c>
      <c r="R55" s="107">
        <f>K21</f>
        <v>305979125.26000005</v>
      </c>
      <c r="S55" s="108" t="e">
        <f>Q55-R55</f>
        <v>#REF!</v>
      </c>
      <c r="T55" s="75"/>
      <c r="U55" s="75"/>
    </row>
    <row r="56" spans="1:21" ht="13.8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O56" s="39" t="s">
        <v>89</v>
      </c>
      <c r="P56" s="39" t="s">
        <v>20</v>
      </c>
      <c r="Q56" s="76" t="e">
        <f>VLOOKUP(O56,#REF!,8,0)</f>
        <v>#REF!</v>
      </c>
      <c r="R56" s="107">
        <f>K23</f>
        <v>37987022.889999986</v>
      </c>
      <c r="S56" s="75"/>
      <c r="T56" s="75"/>
      <c r="U56" s="75"/>
    </row>
    <row r="57" spans="1:21" ht="13.8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O57" s="74"/>
      <c r="P57" s="75"/>
      <c r="Q57" s="76" t="e">
        <f>Q54-Q55-Q56</f>
        <v>#REF!</v>
      </c>
      <c r="R57" s="75"/>
      <c r="S57" s="75"/>
      <c r="T57" s="75"/>
      <c r="U57" s="75"/>
    </row>
    <row r="58" spans="1:21" ht="13.8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O58" s="74"/>
      <c r="P58" s="75"/>
      <c r="Q58" s="75"/>
      <c r="R58" s="75"/>
      <c r="S58" s="75"/>
      <c r="T58" s="75"/>
      <c r="U58" s="75"/>
    </row>
    <row r="61" spans="1:21" x14ac:dyDescent="0.25">
      <c r="O61" s="24" t="s">
        <v>127</v>
      </c>
      <c r="P61" t="s">
        <v>128</v>
      </c>
      <c r="Q61" s="76" t="e">
        <f>VLOOKUP(O61,#REF!,8,0)</f>
        <v>#REF!</v>
      </c>
    </row>
    <row r="62" spans="1:21" x14ac:dyDescent="0.25">
      <c r="O62" s="24" t="s">
        <v>129</v>
      </c>
      <c r="P62" t="s">
        <v>130</v>
      </c>
      <c r="Q62" s="76" t="e">
        <f>VLOOKUP(O62,#REF!,8,0)</f>
        <v>#REF!</v>
      </c>
    </row>
    <row r="63" spans="1:21" x14ac:dyDescent="0.25">
      <c r="O63" s="24" t="s">
        <v>131</v>
      </c>
      <c r="P63" t="s">
        <v>132</v>
      </c>
      <c r="Q63" s="76" t="e">
        <f>VLOOKUP(O63,#REF!,8,0)</f>
        <v>#REF!</v>
      </c>
    </row>
    <row r="64" spans="1:21" x14ac:dyDescent="0.25">
      <c r="O64" s="24" t="s">
        <v>133</v>
      </c>
      <c r="P64" t="s">
        <v>134</v>
      </c>
      <c r="Q64" s="76" t="e">
        <f>VLOOKUP(O64,#REF!,8,0)</f>
        <v>#REF!</v>
      </c>
    </row>
  </sheetData>
  <mergeCells count="10">
    <mergeCell ref="A1:K1"/>
    <mergeCell ref="A2:K2"/>
    <mergeCell ref="A4:K4"/>
    <mergeCell ref="A5:K5"/>
    <mergeCell ref="A53:K53"/>
    <mergeCell ref="A54:K54"/>
    <mergeCell ref="A44:K44"/>
    <mergeCell ref="A45:K45"/>
    <mergeCell ref="A46:K46"/>
    <mergeCell ref="A52:K52"/>
  </mergeCells>
  <phoneticPr fontId="0" type="noConversion"/>
  <printOptions horizontalCentered="1"/>
  <pageMargins left="0.59055118110236227" right="0.59055118110236227" top="0.98425196850393704" bottom="0.98425196850393704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Resultados</vt:lpstr>
      <vt:lpstr>Situacion Financiera</vt:lpstr>
      <vt:lpstr>Resultados!Área_de_impresión</vt:lpstr>
      <vt:lpstr>'Situacion Financiera'!Área_de_impresión</vt:lpstr>
    </vt:vector>
  </TitlesOfParts>
  <Company>Despacho Contaduría Pública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Gonzalez</dc:creator>
  <cp:lastModifiedBy>Samuel Antonio Flores Gonzalez</cp:lastModifiedBy>
  <cp:lastPrinted>2020-02-08T00:08:00Z</cp:lastPrinted>
  <dcterms:created xsi:type="dcterms:W3CDTF">2005-02-02T23:03:21Z</dcterms:created>
  <dcterms:modified xsi:type="dcterms:W3CDTF">2020-03-14T17:43:06Z</dcterms:modified>
</cp:coreProperties>
</file>