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.LAPTOP-PIRHQ0Q6\Desktop\documentos empresa Crecer\"/>
    </mc:Choice>
  </mc:AlternateContent>
  <xr:revisionPtr revIDLastSave="0" documentId="13_ncr:1_{0E9CEE13-6DA7-4FB5-8FD8-FF185C341CAF}" xr6:coauthVersionLast="45" xr6:coauthVersionMax="45" xr10:uidLastSave="{00000000-0000-0000-0000-000000000000}"/>
  <bookViews>
    <workbookView xWindow="-120" yWindow="-120" windowWidth="20730" windowHeight="11160" activeTab="1" xr2:uid="{425D1355-00F2-4218-9ACF-4C57AD5B7D53}"/>
  </bookViews>
  <sheets>
    <sheet name="Balance General" sheetId="1" r:id="rId1"/>
    <sheet name="Estado de Resultados" sheetId="2" r:id="rId2"/>
  </sheets>
  <definedNames>
    <definedName name="_xlnm.Print_Area" localSheetId="0">'Balance General'!$A$1:$H$57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2" l="1"/>
  <c r="C46" i="2"/>
  <c r="D36" i="2"/>
  <c r="C36" i="2"/>
  <c r="D29" i="2"/>
  <c r="C29" i="2"/>
  <c r="D24" i="2"/>
  <c r="C24" i="2"/>
  <c r="D16" i="2"/>
  <c r="C16" i="2"/>
  <c r="D10" i="2"/>
  <c r="D38" i="2" s="1"/>
  <c r="D42" i="2" s="1"/>
  <c r="C10" i="2"/>
  <c r="C38" i="2" s="1"/>
  <c r="C42" i="2" s="1"/>
  <c r="H42" i="1"/>
  <c r="F42" i="1"/>
  <c r="F34" i="1"/>
  <c r="F43" i="1" s="1"/>
  <c r="H33" i="1"/>
  <c r="F33" i="1"/>
  <c r="H29" i="1"/>
  <c r="H34" i="1" s="1"/>
  <c r="H43" i="1" s="1"/>
  <c r="F29" i="1"/>
  <c r="H21" i="1"/>
  <c r="F21" i="1"/>
  <c r="H14" i="1"/>
  <c r="H22" i="1" s="1"/>
  <c r="F14" i="1"/>
  <c r="F22" i="1" s="1"/>
  <c r="D18" i="2" l="1"/>
  <c r="C18" i="2"/>
</calcChain>
</file>

<file path=xl/sharedStrings.xml><?xml version="1.0" encoding="utf-8"?>
<sst xmlns="http://schemas.openxmlformats.org/spreadsheetml/2006/main" count="94" uniqueCount="71">
  <si>
    <t>ADMINISTRADORA DE FONDOS DE PENSIONES CRECER. S.A</t>
  </si>
  <si>
    <t>BALANCE GENERAL AL 31 DE ENERO DE 2020 Y 31 DE DICIEMBRE DE 2019</t>
  </si>
  <si>
    <t>(Expresados en dólares de los Estados Unidos de América)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</si>
  <si>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</si>
  <si>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</si>
  <si>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</si>
  <si>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</si>
  <si>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</si>
  <si>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</si>
  <si>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</si>
  <si>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</si>
  <si>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</si>
  <si>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</si>
  <si>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</si>
  <si>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</si>
  <si>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</si>
  <si>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</si>
  <si>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</si>
  <si>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</si>
  <si>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</si>
  <si>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</si>
  <si>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</si>
  <si>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</si>
  <si>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</si>
  <si>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</si>
  <si>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</si>
  <si>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</si>
  <si>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</si>
  <si>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</si>
  <si>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</si>
  <si>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</si>
  <si>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>RESULTADOS DE EJERCICIOS ANTERIORES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</si>
  <si>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</si>
  <si>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</si>
  <si>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</si>
  <si>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</si>
  <si>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</si>
  <si>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</si>
  <si>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ROLANDO CISNEROS PINEDA</t>
  </si>
  <si>
    <t>OSCAR ARMANDO PÉREZ MERINO</t>
  </si>
  <si>
    <t>PRESIDENTA EJECUTIVA Y REPRESENTANTE LEGAL</t>
  </si>
  <si>
    <t>DIRECTOR DE GESTION HUMANA Y FINANZAS</t>
  </si>
  <si>
    <t>CONTADOR GENERAL</t>
  </si>
  <si>
    <t>ESTADO DE RESULTADOS DEL 1 AL 31 DE ENERO</t>
  </si>
  <si>
    <t>DESCRIPCION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</si>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</sst>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0000000_);[Red]\(#,##0.00000000000\)"/>
    <numFmt numFmtId="166" formatCode="0.000000"/>
  </numFmts>
  <fonts count="11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2" fillId="3" borderId="0" xfId="0" applyFont="1" applyFill="1"/>
    <xf numFmtId="49" fontId="4" fillId="3" borderId="0" xfId="0" applyNumberFormat="1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38" fontId="4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38" fontId="3" fillId="3" borderId="0" xfId="0" applyNumberFormat="1" applyFont="1" applyFill="1"/>
    <xf numFmtId="38" fontId="4" fillId="3" borderId="2" xfId="0" applyNumberFormat="1" applyFont="1" applyFill="1" applyBorder="1"/>
    <xf numFmtId="38" fontId="3" fillId="3" borderId="3" xfId="0" applyNumberFormat="1" applyFont="1" applyFill="1" applyBorder="1"/>
    <xf numFmtId="38" fontId="3" fillId="3" borderId="4" xfId="0" applyNumberFormat="1" applyFont="1" applyFill="1" applyBorder="1"/>
    <xf numFmtId="38" fontId="3" fillId="3" borderId="5" xfId="0" applyNumberFormat="1" applyFont="1" applyFill="1" applyBorder="1"/>
    <xf numFmtId="37" fontId="4" fillId="3" borderId="0" xfId="0" applyNumberFormat="1" applyFont="1" applyFill="1"/>
    <xf numFmtId="37" fontId="4" fillId="3" borderId="0" xfId="0" applyNumberFormat="1" applyFont="1" applyFill="1" applyAlignment="1">
      <alignment horizontal="right"/>
    </xf>
    <xf numFmtId="164" fontId="4" fillId="3" borderId="0" xfId="2" applyFont="1" applyFill="1" applyBorder="1"/>
    <xf numFmtId="38" fontId="3" fillId="3" borderId="6" xfId="0" applyNumberFormat="1" applyFont="1" applyFill="1" applyBorder="1"/>
    <xf numFmtId="165" fontId="4" fillId="3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38" fontId="2" fillId="3" borderId="0" xfId="0" applyNumberFormat="1" applyFont="1" applyFill="1"/>
    <xf numFmtId="49" fontId="4" fillId="3" borderId="2" xfId="0" applyNumberFormat="1" applyFont="1" applyFill="1" applyBorder="1"/>
    <xf numFmtId="49" fontId="6" fillId="3" borderId="0" xfId="0" applyNumberFormat="1" applyFont="1" applyFill="1"/>
    <xf numFmtId="49" fontId="7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right"/>
    </xf>
    <xf numFmtId="49" fontId="6" fillId="3" borderId="0" xfId="0" applyNumberFormat="1" applyFont="1" applyFill="1" applyAlignment="1">
      <alignment horizontal="center" vertical="top" wrapText="1"/>
    </xf>
    <xf numFmtId="38" fontId="2" fillId="4" borderId="0" xfId="0" applyNumberFormat="1" applyFont="1" applyFill="1"/>
    <xf numFmtId="0" fontId="7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49" fontId="4" fillId="3" borderId="0" xfId="0" applyNumberFormat="1" applyFont="1" applyFill="1" applyAlignment="1">
      <alignment horizontal="left"/>
    </xf>
    <xf numFmtId="0" fontId="4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/>
    <xf numFmtId="0" fontId="4" fillId="4" borderId="0" xfId="0" applyFont="1" applyFill="1" applyAlignment="1">
      <alignment horizontal="center"/>
    </xf>
    <xf numFmtId="49" fontId="8" fillId="4" borderId="7" xfId="1" applyNumberFormat="1" applyFont="1" applyFill="1" applyBorder="1" applyAlignment="1">
      <alignment horizontal="center"/>
    </xf>
    <xf numFmtId="0" fontId="9" fillId="4" borderId="8" xfId="1" applyNumberFormat="1" applyFont="1" applyFill="1" applyBorder="1" applyAlignment="1">
      <alignment horizontal="center"/>
    </xf>
    <xf numFmtId="49" fontId="9" fillId="4" borderId="9" xfId="1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left"/>
    </xf>
    <xf numFmtId="38" fontId="4" fillId="4" borderId="11" xfId="0" applyNumberFormat="1" applyFont="1" applyFill="1" applyBorder="1" applyAlignment="1">
      <alignment horizontal="right"/>
    </xf>
    <xf numFmtId="38" fontId="4" fillId="4" borderId="12" xfId="0" applyNumberFormat="1" applyFont="1" applyFill="1" applyBorder="1" applyAlignment="1">
      <alignment horizontal="right"/>
    </xf>
    <xf numFmtId="49" fontId="3" fillId="4" borderId="10" xfId="0" applyNumberFormat="1" applyFont="1" applyFill="1" applyBorder="1" applyAlignment="1">
      <alignment horizontal="left"/>
    </xf>
    <xf numFmtId="38" fontId="3" fillId="4" borderId="11" xfId="0" applyNumberFormat="1" applyFont="1" applyFill="1" applyBorder="1" applyAlignment="1">
      <alignment horizontal="right"/>
    </xf>
    <xf numFmtId="38" fontId="3" fillId="4" borderId="12" xfId="0" applyNumberFormat="1" applyFont="1" applyFill="1" applyBorder="1" applyAlignment="1">
      <alignment horizontal="right"/>
    </xf>
    <xf numFmtId="49" fontId="10" fillId="4" borderId="13" xfId="0" applyNumberFormat="1" applyFont="1" applyFill="1" applyBorder="1" applyAlignment="1">
      <alignment horizontal="left"/>
    </xf>
    <xf numFmtId="38" fontId="10" fillId="4" borderId="11" xfId="0" applyNumberFormat="1" applyFont="1" applyFill="1" applyBorder="1" applyAlignment="1">
      <alignment horizontal="right"/>
    </xf>
    <xf numFmtId="38" fontId="10" fillId="4" borderId="12" xfId="0" applyNumberFormat="1" applyFont="1" applyFill="1" applyBorder="1" applyAlignment="1">
      <alignment horizontal="right"/>
    </xf>
    <xf numFmtId="37" fontId="4" fillId="4" borderId="11" xfId="0" applyNumberFormat="1" applyFont="1" applyFill="1" applyBorder="1" applyAlignment="1">
      <alignment horizontal="right"/>
    </xf>
    <xf numFmtId="37" fontId="4" fillId="4" borderId="12" xfId="0" applyNumberFormat="1" applyFont="1" applyFill="1" applyBorder="1" applyAlignment="1">
      <alignment horizontal="right"/>
    </xf>
    <xf numFmtId="37" fontId="3" fillId="4" borderId="11" xfId="0" applyNumberFormat="1" applyFont="1" applyFill="1" applyBorder="1" applyAlignment="1">
      <alignment horizontal="right"/>
    </xf>
    <xf numFmtId="37" fontId="3" fillId="4" borderId="12" xfId="0" applyNumberFormat="1" applyFont="1" applyFill="1" applyBorder="1" applyAlignment="1">
      <alignment horizontal="right"/>
    </xf>
    <xf numFmtId="49" fontId="3" fillId="4" borderId="13" xfId="0" applyNumberFormat="1" applyFont="1" applyFill="1" applyBorder="1" applyAlignment="1">
      <alignment horizontal="left"/>
    </xf>
    <xf numFmtId="49" fontId="10" fillId="4" borderId="14" xfId="0" applyNumberFormat="1" applyFont="1" applyFill="1" applyBorder="1" applyAlignment="1">
      <alignment horizontal="left"/>
    </xf>
    <xf numFmtId="38" fontId="10" fillId="4" borderId="15" xfId="0" applyNumberFormat="1" applyFont="1" applyFill="1" applyBorder="1" applyAlignment="1">
      <alignment horizontal="right"/>
    </xf>
    <xf numFmtId="38" fontId="10" fillId="4" borderId="16" xfId="0" applyNumberFormat="1" applyFont="1" applyFill="1" applyBorder="1" applyAlignment="1">
      <alignment horizontal="right"/>
    </xf>
    <xf numFmtId="49" fontId="4" fillId="4" borderId="0" xfId="0" applyNumberFormat="1" applyFont="1" applyFill="1" applyAlignment="1">
      <alignment horizontal="left"/>
    </xf>
    <xf numFmtId="38" fontId="4" fillId="4" borderId="0" xfId="0" applyNumberFormat="1" applyFont="1" applyFill="1" applyAlignment="1">
      <alignment horizontal="right"/>
    </xf>
    <xf numFmtId="49" fontId="3" fillId="4" borderId="0" xfId="0" applyNumberFormat="1" applyFont="1" applyFill="1"/>
    <xf numFmtId="49" fontId="3" fillId="4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right"/>
    </xf>
    <xf numFmtId="49" fontId="2" fillId="4" borderId="0" xfId="0" applyNumberFormat="1" applyFont="1" applyFill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4" fillId="4" borderId="2" xfId="0" applyNumberFormat="1" applyFont="1" applyFill="1" applyBorder="1"/>
    <xf numFmtId="0" fontId="4" fillId="4" borderId="2" xfId="0" applyFont="1" applyFill="1" applyBorder="1" applyAlignment="1">
      <alignment horizontal="center"/>
    </xf>
    <xf numFmtId="49" fontId="7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49" fontId="6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</cellXfs>
  <cellStyles count="3">
    <cellStyle name="Millares 2" xfId="2" xr:uid="{AE53496A-A6A3-4592-9BB9-2ED627EE5815}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47625</xdr:colOff>
      <xdr:row>0</xdr:row>
      <xdr:rowOff>619125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92DC162-F007-4737-8A46-6D6BD2384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0</xdr:row>
      <xdr:rowOff>66675</xdr:rowOff>
    </xdr:from>
    <xdr:to>
      <xdr:col>1</xdr:col>
      <xdr:colOff>4819650</xdr:colOff>
      <xdr:row>0</xdr:row>
      <xdr:rowOff>609600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D52CB4E8-67AB-4DB6-94ED-89411B61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5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3C88-728C-4E61-B4BB-569F879F8C34}">
  <dimension ref="A1:WVP59"/>
  <sheetViews>
    <sheetView workbookViewId="0">
      <selection sqref="A1:XFD1048576"/>
    </sheetView>
  </sheetViews>
  <sheetFormatPr baseColWidth="10" defaultColWidth="0" defaultRowHeight="11.25" customHeight="1" zeroHeight="1" x14ac:dyDescent="0.2"/>
  <cols>
    <col min="1" max="1" width="1.7109375" style="19" customWidth="1"/>
    <col min="2" max="2" width="32.140625" style="19" customWidth="1"/>
    <col min="3" max="3" width="3.85546875" style="19" customWidth="1"/>
    <col min="4" max="4" width="32.140625" style="19" customWidth="1"/>
    <col min="5" max="5" width="3.28515625" style="20" customWidth="1"/>
    <col min="6" max="6" width="15.140625" style="21" customWidth="1"/>
    <col min="7" max="7" width="3.28515625" style="20" customWidth="1"/>
    <col min="8" max="8" width="15.140625" style="21" customWidth="1"/>
    <col min="9" max="10" width="11.42578125" style="1" hidden="1" customWidth="1"/>
    <col min="11" max="11" width="0" style="1" hidden="1" customWidth="1"/>
    <col min="12" max="256" width="11.42578125" style="1" hidden="1"/>
    <col min="257" max="257" width="1.7109375" style="1" customWidth="1"/>
    <col min="258" max="258" width="32.140625" style="1" customWidth="1"/>
    <col min="259" max="259" width="3.85546875" style="1" customWidth="1"/>
    <col min="260" max="260" width="32.140625" style="1" customWidth="1"/>
    <col min="261" max="261" width="3.28515625" style="1" customWidth="1"/>
    <col min="262" max="262" width="15.140625" style="1" customWidth="1"/>
    <col min="263" max="263" width="3.28515625" style="1" customWidth="1"/>
    <col min="264" max="264" width="15.140625" style="1" customWidth="1"/>
    <col min="265" max="512" width="11.42578125" style="1" hidden="1"/>
    <col min="513" max="513" width="1.7109375" style="1" customWidth="1"/>
    <col min="514" max="514" width="32.140625" style="1" customWidth="1"/>
    <col min="515" max="515" width="3.85546875" style="1" customWidth="1"/>
    <col min="516" max="516" width="32.140625" style="1" customWidth="1"/>
    <col min="517" max="517" width="3.28515625" style="1" customWidth="1"/>
    <col min="518" max="518" width="15.140625" style="1" customWidth="1"/>
    <col min="519" max="519" width="3.28515625" style="1" customWidth="1"/>
    <col min="520" max="520" width="15.140625" style="1" customWidth="1"/>
    <col min="521" max="768" width="11.42578125" style="1" hidden="1"/>
    <col min="769" max="769" width="1.7109375" style="1" customWidth="1"/>
    <col min="770" max="770" width="32.140625" style="1" customWidth="1"/>
    <col min="771" max="771" width="3.85546875" style="1" customWidth="1"/>
    <col min="772" max="772" width="32.140625" style="1" customWidth="1"/>
    <col min="773" max="773" width="3.28515625" style="1" customWidth="1"/>
    <col min="774" max="774" width="15.140625" style="1" customWidth="1"/>
    <col min="775" max="775" width="3.28515625" style="1" customWidth="1"/>
    <col min="776" max="776" width="15.140625" style="1" customWidth="1"/>
    <col min="777" max="1024" width="11.42578125" style="1" hidden="1"/>
    <col min="1025" max="1025" width="1.7109375" style="1" customWidth="1"/>
    <col min="1026" max="1026" width="32.140625" style="1" customWidth="1"/>
    <col min="1027" max="1027" width="3.85546875" style="1" customWidth="1"/>
    <col min="1028" max="1028" width="32.140625" style="1" customWidth="1"/>
    <col min="1029" max="1029" width="3.28515625" style="1" customWidth="1"/>
    <col min="1030" max="1030" width="15.140625" style="1" customWidth="1"/>
    <col min="1031" max="1031" width="3.28515625" style="1" customWidth="1"/>
    <col min="1032" max="1032" width="15.140625" style="1" customWidth="1"/>
    <col min="1033" max="1280" width="11.42578125" style="1" hidden="1"/>
    <col min="1281" max="1281" width="1.7109375" style="1" customWidth="1"/>
    <col min="1282" max="1282" width="32.140625" style="1" customWidth="1"/>
    <col min="1283" max="1283" width="3.85546875" style="1" customWidth="1"/>
    <col min="1284" max="1284" width="32.140625" style="1" customWidth="1"/>
    <col min="1285" max="1285" width="3.28515625" style="1" customWidth="1"/>
    <col min="1286" max="1286" width="15.140625" style="1" customWidth="1"/>
    <col min="1287" max="1287" width="3.28515625" style="1" customWidth="1"/>
    <col min="1288" max="1288" width="15.140625" style="1" customWidth="1"/>
    <col min="1289" max="1536" width="11.42578125" style="1" hidden="1"/>
    <col min="1537" max="1537" width="1.7109375" style="1" customWidth="1"/>
    <col min="1538" max="1538" width="32.140625" style="1" customWidth="1"/>
    <col min="1539" max="1539" width="3.85546875" style="1" customWidth="1"/>
    <col min="1540" max="1540" width="32.140625" style="1" customWidth="1"/>
    <col min="1541" max="1541" width="3.28515625" style="1" customWidth="1"/>
    <col min="1542" max="1542" width="15.140625" style="1" customWidth="1"/>
    <col min="1543" max="1543" width="3.28515625" style="1" customWidth="1"/>
    <col min="1544" max="1544" width="15.140625" style="1" customWidth="1"/>
    <col min="1545" max="1792" width="11.42578125" style="1" hidden="1"/>
    <col min="1793" max="1793" width="1.7109375" style="1" customWidth="1"/>
    <col min="1794" max="1794" width="32.140625" style="1" customWidth="1"/>
    <col min="1795" max="1795" width="3.85546875" style="1" customWidth="1"/>
    <col min="1796" max="1796" width="32.140625" style="1" customWidth="1"/>
    <col min="1797" max="1797" width="3.28515625" style="1" customWidth="1"/>
    <col min="1798" max="1798" width="15.140625" style="1" customWidth="1"/>
    <col min="1799" max="1799" width="3.28515625" style="1" customWidth="1"/>
    <col min="1800" max="1800" width="15.140625" style="1" customWidth="1"/>
    <col min="1801" max="2048" width="11.42578125" style="1" hidden="1"/>
    <col min="2049" max="2049" width="1.7109375" style="1" customWidth="1"/>
    <col min="2050" max="2050" width="32.140625" style="1" customWidth="1"/>
    <col min="2051" max="2051" width="3.85546875" style="1" customWidth="1"/>
    <col min="2052" max="2052" width="32.140625" style="1" customWidth="1"/>
    <col min="2053" max="2053" width="3.28515625" style="1" customWidth="1"/>
    <col min="2054" max="2054" width="15.140625" style="1" customWidth="1"/>
    <col min="2055" max="2055" width="3.28515625" style="1" customWidth="1"/>
    <col min="2056" max="2056" width="15.140625" style="1" customWidth="1"/>
    <col min="2057" max="2304" width="11.42578125" style="1" hidden="1"/>
    <col min="2305" max="2305" width="1.7109375" style="1" customWidth="1"/>
    <col min="2306" max="2306" width="32.140625" style="1" customWidth="1"/>
    <col min="2307" max="2307" width="3.85546875" style="1" customWidth="1"/>
    <col min="2308" max="2308" width="32.140625" style="1" customWidth="1"/>
    <col min="2309" max="2309" width="3.28515625" style="1" customWidth="1"/>
    <col min="2310" max="2310" width="15.140625" style="1" customWidth="1"/>
    <col min="2311" max="2311" width="3.28515625" style="1" customWidth="1"/>
    <col min="2312" max="2312" width="15.140625" style="1" customWidth="1"/>
    <col min="2313" max="2560" width="11.42578125" style="1" hidden="1"/>
    <col min="2561" max="2561" width="1.7109375" style="1" customWidth="1"/>
    <col min="2562" max="2562" width="32.140625" style="1" customWidth="1"/>
    <col min="2563" max="2563" width="3.85546875" style="1" customWidth="1"/>
    <col min="2564" max="2564" width="32.140625" style="1" customWidth="1"/>
    <col min="2565" max="2565" width="3.28515625" style="1" customWidth="1"/>
    <col min="2566" max="2566" width="15.140625" style="1" customWidth="1"/>
    <col min="2567" max="2567" width="3.28515625" style="1" customWidth="1"/>
    <col min="2568" max="2568" width="15.140625" style="1" customWidth="1"/>
    <col min="2569" max="2816" width="11.42578125" style="1" hidden="1"/>
    <col min="2817" max="2817" width="1.7109375" style="1" customWidth="1"/>
    <col min="2818" max="2818" width="32.140625" style="1" customWidth="1"/>
    <col min="2819" max="2819" width="3.85546875" style="1" customWidth="1"/>
    <col min="2820" max="2820" width="32.140625" style="1" customWidth="1"/>
    <col min="2821" max="2821" width="3.28515625" style="1" customWidth="1"/>
    <col min="2822" max="2822" width="15.140625" style="1" customWidth="1"/>
    <col min="2823" max="2823" width="3.28515625" style="1" customWidth="1"/>
    <col min="2824" max="2824" width="15.140625" style="1" customWidth="1"/>
    <col min="2825" max="3072" width="11.42578125" style="1" hidden="1"/>
    <col min="3073" max="3073" width="1.7109375" style="1" customWidth="1"/>
    <col min="3074" max="3074" width="32.140625" style="1" customWidth="1"/>
    <col min="3075" max="3075" width="3.85546875" style="1" customWidth="1"/>
    <col min="3076" max="3076" width="32.140625" style="1" customWidth="1"/>
    <col min="3077" max="3077" width="3.28515625" style="1" customWidth="1"/>
    <col min="3078" max="3078" width="15.140625" style="1" customWidth="1"/>
    <col min="3079" max="3079" width="3.28515625" style="1" customWidth="1"/>
    <col min="3080" max="3080" width="15.140625" style="1" customWidth="1"/>
    <col min="3081" max="3328" width="11.42578125" style="1" hidden="1"/>
    <col min="3329" max="3329" width="1.7109375" style="1" customWidth="1"/>
    <col min="3330" max="3330" width="32.140625" style="1" customWidth="1"/>
    <col min="3331" max="3331" width="3.85546875" style="1" customWidth="1"/>
    <col min="3332" max="3332" width="32.140625" style="1" customWidth="1"/>
    <col min="3333" max="3333" width="3.28515625" style="1" customWidth="1"/>
    <col min="3334" max="3334" width="15.140625" style="1" customWidth="1"/>
    <col min="3335" max="3335" width="3.28515625" style="1" customWidth="1"/>
    <col min="3336" max="3336" width="15.140625" style="1" customWidth="1"/>
    <col min="3337" max="3584" width="11.42578125" style="1" hidden="1"/>
    <col min="3585" max="3585" width="1.7109375" style="1" customWidth="1"/>
    <col min="3586" max="3586" width="32.140625" style="1" customWidth="1"/>
    <col min="3587" max="3587" width="3.85546875" style="1" customWidth="1"/>
    <col min="3588" max="3588" width="32.140625" style="1" customWidth="1"/>
    <col min="3589" max="3589" width="3.28515625" style="1" customWidth="1"/>
    <col min="3590" max="3590" width="15.140625" style="1" customWidth="1"/>
    <col min="3591" max="3591" width="3.28515625" style="1" customWidth="1"/>
    <col min="3592" max="3592" width="15.140625" style="1" customWidth="1"/>
    <col min="3593" max="3840" width="11.42578125" style="1" hidden="1"/>
    <col min="3841" max="3841" width="1.7109375" style="1" customWidth="1"/>
    <col min="3842" max="3842" width="32.140625" style="1" customWidth="1"/>
    <col min="3843" max="3843" width="3.85546875" style="1" customWidth="1"/>
    <col min="3844" max="3844" width="32.140625" style="1" customWidth="1"/>
    <col min="3845" max="3845" width="3.28515625" style="1" customWidth="1"/>
    <col min="3846" max="3846" width="15.140625" style="1" customWidth="1"/>
    <col min="3847" max="3847" width="3.28515625" style="1" customWidth="1"/>
    <col min="3848" max="3848" width="15.140625" style="1" customWidth="1"/>
    <col min="3849" max="4096" width="11.42578125" style="1" hidden="1"/>
    <col min="4097" max="4097" width="1.7109375" style="1" customWidth="1"/>
    <col min="4098" max="4098" width="32.140625" style="1" customWidth="1"/>
    <col min="4099" max="4099" width="3.85546875" style="1" customWidth="1"/>
    <col min="4100" max="4100" width="32.140625" style="1" customWidth="1"/>
    <col min="4101" max="4101" width="3.28515625" style="1" customWidth="1"/>
    <col min="4102" max="4102" width="15.140625" style="1" customWidth="1"/>
    <col min="4103" max="4103" width="3.28515625" style="1" customWidth="1"/>
    <col min="4104" max="4104" width="15.140625" style="1" customWidth="1"/>
    <col min="4105" max="4352" width="11.42578125" style="1" hidden="1"/>
    <col min="4353" max="4353" width="1.7109375" style="1" customWidth="1"/>
    <col min="4354" max="4354" width="32.140625" style="1" customWidth="1"/>
    <col min="4355" max="4355" width="3.85546875" style="1" customWidth="1"/>
    <col min="4356" max="4356" width="32.140625" style="1" customWidth="1"/>
    <col min="4357" max="4357" width="3.28515625" style="1" customWidth="1"/>
    <col min="4358" max="4358" width="15.140625" style="1" customWidth="1"/>
    <col min="4359" max="4359" width="3.28515625" style="1" customWidth="1"/>
    <col min="4360" max="4360" width="15.140625" style="1" customWidth="1"/>
    <col min="4361" max="4608" width="11.42578125" style="1" hidden="1"/>
    <col min="4609" max="4609" width="1.7109375" style="1" customWidth="1"/>
    <col min="4610" max="4610" width="32.140625" style="1" customWidth="1"/>
    <col min="4611" max="4611" width="3.85546875" style="1" customWidth="1"/>
    <col min="4612" max="4612" width="32.140625" style="1" customWidth="1"/>
    <col min="4613" max="4613" width="3.28515625" style="1" customWidth="1"/>
    <col min="4614" max="4614" width="15.140625" style="1" customWidth="1"/>
    <col min="4615" max="4615" width="3.28515625" style="1" customWidth="1"/>
    <col min="4616" max="4616" width="15.140625" style="1" customWidth="1"/>
    <col min="4617" max="4864" width="11.42578125" style="1" hidden="1"/>
    <col min="4865" max="4865" width="1.7109375" style="1" customWidth="1"/>
    <col min="4866" max="4866" width="32.140625" style="1" customWidth="1"/>
    <col min="4867" max="4867" width="3.85546875" style="1" customWidth="1"/>
    <col min="4868" max="4868" width="32.140625" style="1" customWidth="1"/>
    <col min="4869" max="4869" width="3.28515625" style="1" customWidth="1"/>
    <col min="4870" max="4870" width="15.140625" style="1" customWidth="1"/>
    <col min="4871" max="4871" width="3.28515625" style="1" customWidth="1"/>
    <col min="4872" max="4872" width="15.140625" style="1" customWidth="1"/>
    <col min="4873" max="5120" width="11.42578125" style="1" hidden="1"/>
    <col min="5121" max="5121" width="1.7109375" style="1" customWidth="1"/>
    <col min="5122" max="5122" width="32.140625" style="1" customWidth="1"/>
    <col min="5123" max="5123" width="3.85546875" style="1" customWidth="1"/>
    <col min="5124" max="5124" width="32.140625" style="1" customWidth="1"/>
    <col min="5125" max="5125" width="3.28515625" style="1" customWidth="1"/>
    <col min="5126" max="5126" width="15.140625" style="1" customWidth="1"/>
    <col min="5127" max="5127" width="3.28515625" style="1" customWidth="1"/>
    <col min="5128" max="5128" width="15.140625" style="1" customWidth="1"/>
    <col min="5129" max="5376" width="11.42578125" style="1" hidden="1"/>
    <col min="5377" max="5377" width="1.7109375" style="1" customWidth="1"/>
    <col min="5378" max="5378" width="32.140625" style="1" customWidth="1"/>
    <col min="5379" max="5379" width="3.85546875" style="1" customWidth="1"/>
    <col min="5380" max="5380" width="32.140625" style="1" customWidth="1"/>
    <col min="5381" max="5381" width="3.28515625" style="1" customWidth="1"/>
    <col min="5382" max="5382" width="15.140625" style="1" customWidth="1"/>
    <col min="5383" max="5383" width="3.28515625" style="1" customWidth="1"/>
    <col min="5384" max="5384" width="15.140625" style="1" customWidth="1"/>
    <col min="5385" max="5632" width="11.42578125" style="1" hidden="1"/>
    <col min="5633" max="5633" width="1.7109375" style="1" customWidth="1"/>
    <col min="5634" max="5634" width="32.140625" style="1" customWidth="1"/>
    <col min="5635" max="5635" width="3.85546875" style="1" customWidth="1"/>
    <col min="5636" max="5636" width="32.140625" style="1" customWidth="1"/>
    <col min="5637" max="5637" width="3.28515625" style="1" customWidth="1"/>
    <col min="5638" max="5638" width="15.140625" style="1" customWidth="1"/>
    <col min="5639" max="5639" width="3.28515625" style="1" customWidth="1"/>
    <col min="5640" max="5640" width="15.140625" style="1" customWidth="1"/>
    <col min="5641" max="5888" width="11.42578125" style="1" hidden="1"/>
    <col min="5889" max="5889" width="1.7109375" style="1" customWidth="1"/>
    <col min="5890" max="5890" width="32.140625" style="1" customWidth="1"/>
    <col min="5891" max="5891" width="3.85546875" style="1" customWidth="1"/>
    <col min="5892" max="5892" width="32.140625" style="1" customWidth="1"/>
    <col min="5893" max="5893" width="3.28515625" style="1" customWidth="1"/>
    <col min="5894" max="5894" width="15.140625" style="1" customWidth="1"/>
    <col min="5895" max="5895" width="3.28515625" style="1" customWidth="1"/>
    <col min="5896" max="5896" width="15.140625" style="1" customWidth="1"/>
    <col min="5897" max="6144" width="11.42578125" style="1" hidden="1"/>
    <col min="6145" max="6145" width="1.7109375" style="1" customWidth="1"/>
    <col min="6146" max="6146" width="32.140625" style="1" customWidth="1"/>
    <col min="6147" max="6147" width="3.85546875" style="1" customWidth="1"/>
    <col min="6148" max="6148" width="32.140625" style="1" customWidth="1"/>
    <col min="6149" max="6149" width="3.28515625" style="1" customWidth="1"/>
    <col min="6150" max="6150" width="15.140625" style="1" customWidth="1"/>
    <col min="6151" max="6151" width="3.28515625" style="1" customWidth="1"/>
    <col min="6152" max="6152" width="15.140625" style="1" customWidth="1"/>
    <col min="6153" max="6400" width="11.42578125" style="1" hidden="1"/>
    <col min="6401" max="6401" width="1.7109375" style="1" customWidth="1"/>
    <col min="6402" max="6402" width="32.140625" style="1" customWidth="1"/>
    <col min="6403" max="6403" width="3.85546875" style="1" customWidth="1"/>
    <col min="6404" max="6404" width="32.140625" style="1" customWidth="1"/>
    <col min="6405" max="6405" width="3.28515625" style="1" customWidth="1"/>
    <col min="6406" max="6406" width="15.140625" style="1" customWidth="1"/>
    <col min="6407" max="6407" width="3.28515625" style="1" customWidth="1"/>
    <col min="6408" max="6408" width="15.140625" style="1" customWidth="1"/>
    <col min="6409" max="6656" width="11.42578125" style="1" hidden="1"/>
    <col min="6657" max="6657" width="1.7109375" style="1" customWidth="1"/>
    <col min="6658" max="6658" width="32.140625" style="1" customWidth="1"/>
    <col min="6659" max="6659" width="3.85546875" style="1" customWidth="1"/>
    <col min="6660" max="6660" width="32.140625" style="1" customWidth="1"/>
    <col min="6661" max="6661" width="3.28515625" style="1" customWidth="1"/>
    <col min="6662" max="6662" width="15.140625" style="1" customWidth="1"/>
    <col min="6663" max="6663" width="3.28515625" style="1" customWidth="1"/>
    <col min="6664" max="6664" width="15.140625" style="1" customWidth="1"/>
    <col min="6665" max="6912" width="11.42578125" style="1" hidden="1"/>
    <col min="6913" max="6913" width="1.7109375" style="1" customWidth="1"/>
    <col min="6914" max="6914" width="32.140625" style="1" customWidth="1"/>
    <col min="6915" max="6915" width="3.85546875" style="1" customWidth="1"/>
    <col min="6916" max="6916" width="32.140625" style="1" customWidth="1"/>
    <col min="6917" max="6917" width="3.28515625" style="1" customWidth="1"/>
    <col min="6918" max="6918" width="15.140625" style="1" customWidth="1"/>
    <col min="6919" max="6919" width="3.28515625" style="1" customWidth="1"/>
    <col min="6920" max="6920" width="15.140625" style="1" customWidth="1"/>
    <col min="6921" max="7168" width="11.42578125" style="1" hidden="1"/>
    <col min="7169" max="7169" width="1.7109375" style="1" customWidth="1"/>
    <col min="7170" max="7170" width="32.140625" style="1" customWidth="1"/>
    <col min="7171" max="7171" width="3.85546875" style="1" customWidth="1"/>
    <col min="7172" max="7172" width="32.140625" style="1" customWidth="1"/>
    <col min="7173" max="7173" width="3.28515625" style="1" customWidth="1"/>
    <col min="7174" max="7174" width="15.140625" style="1" customWidth="1"/>
    <col min="7175" max="7175" width="3.28515625" style="1" customWidth="1"/>
    <col min="7176" max="7176" width="15.140625" style="1" customWidth="1"/>
    <col min="7177" max="7424" width="11.42578125" style="1" hidden="1"/>
    <col min="7425" max="7425" width="1.7109375" style="1" customWidth="1"/>
    <col min="7426" max="7426" width="32.140625" style="1" customWidth="1"/>
    <col min="7427" max="7427" width="3.85546875" style="1" customWidth="1"/>
    <col min="7428" max="7428" width="32.140625" style="1" customWidth="1"/>
    <col min="7429" max="7429" width="3.28515625" style="1" customWidth="1"/>
    <col min="7430" max="7430" width="15.140625" style="1" customWidth="1"/>
    <col min="7431" max="7431" width="3.28515625" style="1" customWidth="1"/>
    <col min="7432" max="7432" width="15.140625" style="1" customWidth="1"/>
    <col min="7433" max="7680" width="11.42578125" style="1" hidden="1"/>
    <col min="7681" max="7681" width="1.7109375" style="1" customWidth="1"/>
    <col min="7682" max="7682" width="32.140625" style="1" customWidth="1"/>
    <col min="7683" max="7683" width="3.85546875" style="1" customWidth="1"/>
    <col min="7684" max="7684" width="32.140625" style="1" customWidth="1"/>
    <col min="7685" max="7685" width="3.28515625" style="1" customWidth="1"/>
    <col min="7686" max="7686" width="15.140625" style="1" customWidth="1"/>
    <col min="7687" max="7687" width="3.28515625" style="1" customWidth="1"/>
    <col min="7688" max="7688" width="15.140625" style="1" customWidth="1"/>
    <col min="7689" max="7936" width="11.42578125" style="1" hidden="1"/>
    <col min="7937" max="7937" width="1.7109375" style="1" customWidth="1"/>
    <col min="7938" max="7938" width="32.140625" style="1" customWidth="1"/>
    <col min="7939" max="7939" width="3.85546875" style="1" customWidth="1"/>
    <col min="7940" max="7940" width="32.140625" style="1" customWidth="1"/>
    <col min="7941" max="7941" width="3.28515625" style="1" customWidth="1"/>
    <col min="7942" max="7942" width="15.140625" style="1" customWidth="1"/>
    <col min="7943" max="7943" width="3.28515625" style="1" customWidth="1"/>
    <col min="7944" max="7944" width="15.140625" style="1" customWidth="1"/>
    <col min="7945" max="8192" width="11.42578125" style="1" hidden="1"/>
    <col min="8193" max="8193" width="1.7109375" style="1" customWidth="1"/>
    <col min="8194" max="8194" width="32.140625" style="1" customWidth="1"/>
    <col min="8195" max="8195" width="3.85546875" style="1" customWidth="1"/>
    <col min="8196" max="8196" width="32.140625" style="1" customWidth="1"/>
    <col min="8197" max="8197" width="3.28515625" style="1" customWidth="1"/>
    <col min="8198" max="8198" width="15.140625" style="1" customWidth="1"/>
    <col min="8199" max="8199" width="3.28515625" style="1" customWidth="1"/>
    <col min="8200" max="8200" width="15.140625" style="1" customWidth="1"/>
    <col min="8201" max="8448" width="11.42578125" style="1" hidden="1"/>
    <col min="8449" max="8449" width="1.7109375" style="1" customWidth="1"/>
    <col min="8450" max="8450" width="32.140625" style="1" customWidth="1"/>
    <col min="8451" max="8451" width="3.85546875" style="1" customWidth="1"/>
    <col min="8452" max="8452" width="32.140625" style="1" customWidth="1"/>
    <col min="8453" max="8453" width="3.28515625" style="1" customWidth="1"/>
    <col min="8454" max="8454" width="15.140625" style="1" customWidth="1"/>
    <col min="8455" max="8455" width="3.28515625" style="1" customWidth="1"/>
    <col min="8456" max="8456" width="15.140625" style="1" customWidth="1"/>
    <col min="8457" max="8704" width="11.42578125" style="1" hidden="1"/>
    <col min="8705" max="8705" width="1.7109375" style="1" customWidth="1"/>
    <col min="8706" max="8706" width="32.140625" style="1" customWidth="1"/>
    <col min="8707" max="8707" width="3.85546875" style="1" customWidth="1"/>
    <col min="8708" max="8708" width="32.140625" style="1" customWidth="1"/>
    <col min="8709" max="8709" width="3.28515625" style="1" customWidth="1"/>
    <col min="8710" max="8710" width="15.140625" style="1" customWidth="1"/>
    <col min="8711" max="8711" width="3.28515625" style="1" customWidth="1"/>
    <col min="8712" max="8712" width="15.140625" style="1" customWidth="1"/>
    <col min="8713" max="8960" width="11.42578125" style="1" hidden="1"/>
    <col min="8961" max="8961" width="1.7109375" style="1" customWidth="1"/>
    <col min="8962" max="8962" width="32.140625" style="1" customWidth="1"/>
    <col min="8963" max="8963" width="3.85546875" style="1" customWidth="1"/>
    <col min="8964" max="8964" width="32.140625" style="1" customWidth="1"/>
    <col min="8965" max="8965" width="3.28515625" style="1" customWidth="1"/>
    <col min="8966" max="8966" width="15.140625" style="1" customWidth="1"/>
    <col min="8967" max="8967" width="3.28515625" style="1" customWidth="1"/>
    <col min="8968" max="8968" width="15.140625" style="1" customWidth="1"/>
    <col min="8969" max="9216" width="11.42578125" style="1" hidden="1"/>
    <col min="9217" max="9217" width="1.7109375" style="1" customWidth="1"/>
    <col min="9218" max="9218" width="32.140625" style="1" customWidth="1"/>
    <col min="9219" max="9219" width="3.85546875" style="1" customWidth="1"/>
    <col min="9220" max="9220" width="32.140625" style="1" customWidth="1"/>
    <col min="9221" max="9221" width="3.28515625" style="1" customWidth="1"/>
    <col min="9222" max="9222" width="15.140625" style="1" customWidth="1"/>
    <col min="9223" max="9223" width="3.28515625" style="1" customWidth="1"/>
    <col min="9224" max="9224" width="15.140625" style="1" customWidth="1"/>
    <col min="9225" max="9472" width="11.42578125" style="1" hidden="1"/>
    <col min="9473" max="9473" width="1.7109375" style="1" customWidth="1"/>
    <col min="9474" max="9474" width="32.140625" style="1" customWidth="1"/>
    <col min="9475" max="9475" width="3.85546875" style="1" customWidth="1"/>
    <col min="9476" max="9476" width="32.140625" style="1" customWidth="1"/>
    <col min="9477" max="9477" width="3.28515625" style="1" customWidth="1"/>
    <col min="9478" max="9478" width="15.140625" style="1" customWidth="1"/>
    <col min="9479" max="9479" width="3.28515625" style="1" customWidth="1"/>
    <col min="9480" max="9480" width="15.140625" style="1" customWidth="1"/>
    <col min="9481" max="9728" width="11.42578125" style="1" hidden="1"/>
    <col min="9729" max="9729" width="1.7109375" style="1" customWidth="1"/>
    <col min="9730" max="9730" width="32.140625" style="1" customWidth="1"/>
    <col min="9731" max="9731" width="3.85546875" style="1" customWidth="1"/>
    <col min="9732" max="9732" width="32.140625" style="1" customWidth="1"/>
    <col min="9733" max="9733" width="3.28515625" style="1" customWidth="1"/>
    <col min="9734" max="9734" width="15.140625" style="1" customWidth="1"/>
    <col min="9735" max="9735" width="3.28515625" style="1" customWidth="1"/>
    <col min="9736" max="9736" width="15.140625" style="1" customWidth="1"/>
    <col min="9737" max="9984" width="11.42578125" style="1" hidden="1"/>
    <col min="9985" max="9985" width="1.7109375" style="1" customWidth="1"/>
    <col min="9986" max="9986" width="32.140625" style="1" customWidth="1"/>
    <col min="9987" max="9987" width="3.85546875" style="1" customWidth="1"/>
    <col min="9988" max="9988" width="32.140625" style="1" customWidth="1"/>
    <col min="9989" max="9989" width="3.28515625" style="1" customWidth="1"/>
    <col min="9990" max="9990" width="15.140625" style="1" customWidth="1"/>
    <col min="9991" max="9991" width="3.28515625" style="1" customWidth="1"/>
    <col min="9992" max="9992" width="15.140625" style="1" customWidth="1"/>
    <col min="9993" max="10240" width="11.42578125" style="1" hidden="1"/>
    <col min="10241" max="10241" width="1.7109375" style="1" customWidth="1"/>
    <col min="10242" max="10242" width="32.140625" style="1" customWidth="1"/>
    <col min="10243" max="10243" width="3.85546875" style="1" customWidth="1"/>
    <col min="10244" max="10244" width="32.140625" style="1" customWidth="1"/>
    <col min="10245" max="10245" width="3.28515625" style="1" customWidth="1"/>
    <col min="10246" max="10246" width="15.140625" style="1" customWidth="1"/>
    <col min="10247" max="10247" width="3.28515625" style="1" customWidth="1"/>
    <col min="10248" max="10248" width="15.140625" style="1" customWidth="1"/>
    <col min="10249" max="10496" width="11.42578125" style="1" hidden="1"/>
    <col min="10497" max="10497" width="1.7109375" style="1" customWidth="1"/>
    <col min="10498" max="10498" width="32.140625" style="1" customWidth="1"/>
    <col min="10499" max="10499" width="3.85546875" style="1" customWidth="1"/>
    <col min="10500" max="10500" width="32.140625" style="1" customWidth="1"/>
    <col min="10501" max="10501" width="3.28515625" style="1" customWidth="1"/>
    <col min="10502" max="10502" width="15.140625" style="1" customWidth="1"/>
    <col min="10503" max="10503" width="3.28515625" style="1" customWidth="1"/>
    <col min="10504" max="10504" width="15.140625" style="1" customWidth="1"/>
    <col min="10505" max="10752" width="11.42578125" style="1" hidden="1"/>
    <col min="10753" max="10753" width="1.7109375" style="1" customWidth="1"/>
    <col min="10754" max="10754" width="32.140625" style="1" customWidth="1"/>
    <col min="10755" max="10755" width="3.85546875" style="1" customWidth="1"/>
    <col min="10756" max="10756" width="32.140625" style="1" customWidth="1"/>
    <col min="10757" max="10757" width="3.28515625" style="1" customWidth="1"/>
    <col min="10758" max="10758" width="15.140625" style="1" customWidth="1"/>
    <col min="10759" max="10759" width="3.28515625" style="1" customWidth="1"/>
    <col min="10760" max="10760" width="15.140625" style="1" customWidth="1"/>
    <col min="10761" max="11008" width="11.42578125" style="1" hidden="1"/>
    <col min="11009" max="11009" width="1.7109375" style="1" customWidth="1"/>
    <col min="11010" max="11010" width="32.140625" style="1" customWidth="1"/>
    <col min="11011" max="11011" width="3.85546875" style="1" customWidth="1"/>
    <col min="11012" max="11012" width="32.140625" style="1" customWidth="1"/>
    <col min="11013" max="11013" width="3.28515625" style="1" customWidth="1"/>
    <col min="11014" max="11014" width="15.140625" style="1" customWidth="1"/>
    <col min="11015" max="11015" width="3.28515625" style="1" customWidth="1"/>
    <col min="11016" max="11016" width="15.140625" style="1" customWidth="1"/>
    <col min="11017" max="11264" width="11.42578125" style="1" hidden="1"/>
    <col min="11265" max="11265" width="1.7109375" style="1" customWidth="1"/>
    <col min="11266" max="11266" width="32.140625" style="1" customWidth="1"/>
    <col min="11267" max="11267" width="3.85546875" style="1" customWidth="1"/>
    <col min="11268" max="11268" width="32.140625" style="1" customWidth="1"/>
    <col min="11269" max="11269" width="3.28515625" style="1" customWidth="1"/>
    <col min="11270" max="11270" width="15.140625" style="1" customWidth="1"/>
    <col min="11271" max="11271" width="3.28515625" style="1" customWidth="1"/>
    <col min="11272" max="11272" width="15.140625" style="1" customWidth="1"/>
    <col min="11273" max="11520" width="11.42578125" style="1" hidden="1"/>
    <col min="11521" max="11521" width="1.7109375" style="1" customWidth="1"/>
    <col min="11522" max="11522" width="32.140625" style="1" customWidth="1"/>
    <col min="11523" max="11523" width="3.85546875" style="1" customWidth="1"/>
    <col min="11524" max="11524" width="32.140625" style="1" customWidth="1"/>
    <col min="11525" max="11525" width="3.28515625" style="1" customWidth="1"/>
    <col min="11526" max="11526" width="15.140625" style="1" customWidth="1"/>
    <col min="11527" max="11527" width="3.28515625" style="1" customWidth="1"/>
    <col min="11528" max="11528" width="15.140625" style="1" customWidth="1"/>
    <col min="11529" max="11776" width="11.42578125" style="1" hidden="1"/>
    <col min="11777" max="11777" width="1.7109375" style="1" customWidth="1"/>
    <col min="11778" max="11778" width="32.140625" style="1" customWidth="1"/>
    <col min="11779" max="11779" width="3.85546875" style="1" customWidth="1"/>
    <col min="11780" max="11780" width="32.140625" style="1" customWidth="1"/>
    <col min="11781" max="11781" width="3.28515625" style="1" customWidth="1"/>
    <col min="11782" max="11782" width="15.140625" style="1" customWidth="1"/>
    <col min="11783" max="11783" width="3.28515625" style="1" customWidth="1"/>
    <col min="11784" max="11784" width="15.140625" style="1" customWidth="1"/>
    <col min="11785" max="12032" width="11.42578125" style="1" hidden="1"/>
    <col min="12033" max="12033" width="1.7109375" style="1" customWidth="1"/>
    <col min="12034" max="12034" width="32.140625" style="1" customWidth="1"/>
    <col min="12035" max="12035" width="3.85546875" style="1" customWidth="1"/>
    <col min="12036" max="12036" width="32.140625" style="1" customWidth="1"/>
    <col min="12037" max="12037" width="3.28515625" style="1" customWidth="1"/>
    <col min="12038" max="12038" width="15.140625" style="1" customWidth="1"/>
    <col min="12039" max="12039" width="3.28515625" style="1" customWidth="1"/>
    <col min="12040" max="12040" width="15.140625" style="1" customWidth="1"/>
    <col min="12041" max="12288" width="11.42578125" style="1" hidden="1"/>
    <col min="12289" max="12289" width="1.7109375" style="1" customWidth="1"/>
    <col min="12290" max="12290" width="32.140625" style="1" customWidth="1"/>
    <col min="12291" max="12291" width="3.85546875" style="1" customWidth="1"/>
    <col min="12292" max="12292" width="32.140625" style="1" customWidth="1"/>
    <col min="12293" max="12293" width="3.28515625" style="1" customWidth="1"/>
    <col min="12294" max="12294" width="15.140625" style="1" customWidth="1"/>
    <col min="12295" max="12295" width="3.28515625" style="1" customWidth="1"/>
    <col min="12296" max="12296" width="15.140625" style="1" customWidth="1"/>
    <col min="12297" max="12544" width="11.42578125" style="1" hidden="1"/>
    <col min="12545" max="12545" width="1.7109375" style="1" customWidth="1"/>
    <col min="12546" max="12546" width="32.140625" style="1" customWidth="1"/>
    <col min="12547" max="12547" width="3.85546875" style="1" customWidth="1"/>
    <col min="12548" max="12548" width="32.140625" style="1" customWidth="1"/>
    <col min="12549" max="12549" width="3.28515625" style="1" customWidth="1"/>
    <col min="12550" max="12550" width="15.140625" style="1" customWidth="1"/>
    <col min="12551" max="12551" width="3.28515625" style="1" customWidth="1"/>
    <col min="12552" max="12552" width="15.140625" style="1" customWidth="1"/>
    <col min="12553" max="12800" width="11.42578125" style="1" hidden="1"/>
    <col min="12801" max="12801" width="1.7109375" style="1" customWidth="1"/>
    <col min="12802" max="12802" width="32.140625" style="1" customWidth="1"/>
    <col min="12803" max="12803" width="3.85546875" style="1" customWidth="1"/>
    <col min="12804" max="12804" width="32.140625" style="1" customWidth="1"/>
    <col min="12805" max="12805" width="3.28515625" style="1" customWidth="1"/>
    <col min="12806" max="12806" width="15.140625" style="1" customWidth="1"/>
    <col min="12807" max="12807" width="3.28515625" style="1" customWidth="1"/>
    <col min="12808" max="12808" width="15.140625" style="1" customWidth="1"/>
    <col min="12809" max="13056" width="11.42578125" style="1" hidden="1"/>
    <col min="13057" max="13057" width="1.7109375" style="1" customWidth="1"/>
    <col min="13058" max="13058" width="32.140625" style="1" customWidth="1"/>
    <col min="13059" max="13059" width="3.85546875" style="1" customWidth="1"/>
    <col min="13060" max="13060" width="32.140625" style="1" customWidth="1"/>
    <col min="13061" max="13061" width="3.28515625" style="1" customWidth="1"/>
    <col min="13062" max="13062" width="15.140625" style="1" customWidth="1"/>
    <col min="13063" max="13063" width="3.28515625" style="1" customWidth="1"/>
    <col min="13064" max="13064" width="15.140625" style="1" customWidth="1"/>
    <col min="13065" max="13312" width="11.42578125" style="1" hidden="1"/>
    <col min="13313" max="13313" width="1.7109375" style="1" customWidth="1"/>
    <col min="13314" max="13314" width="32.140625" style="1" customWidth="1"/>
    <col min="13315" max="13315" width="3.85546875" style="1" customWidth="1"/>
    <col min="13316" max="13316" width="32.140625" style="1" customWidth="1"/>
    <col min="13317" max="13317" width="3.28515625" style="1" customWidth="1"/>
    <col min="13318" max="13318" width="15.140625" style="1" customWidth="1"/>
    <col min="13319" max="13319" width="3.28515625" style="1" customWidth="1"/>
    <col min="13320" max="13320" width="15.140625" style="1" customWidth="1"/>
    <col min="13321" max="13568" width="11.42578125" style="1" hidden="1"/>
    <col min="13569" max="13569" width="1.7109375" style="1" customWidth="1"/>
    <col min="13570" max="13570" width="32.140625" style="1" customWidth="1"/>
    <col min="13571" max="13571" width="3.85546875" style="1" customWidth="1"/>
    <col min="13572" max="13572" width="32.140625" style="1" customWidth="1"/>
    <col min="13573" max="13573" width="3.28515625" style="1" customWidth="1"/>
    <col min="13574" max="13574" width="15.140625" style="1" customWidth="1"/>
    <col min="13575" max="13575" width="3.28515625" style="1" customWidth="1"/>
    <col min="13576" max="13576" width="15.140625" style="1" customWidth="1"/>
    <col min="13577" max="13824" width="11.42578125" style="1" hidden="1"/>
    <col min="13825" max="13825" width="1.7109375" style="1" customWidth="1"/>
    <col min="13826" max="13826" width="32.140625" style="1" customWidth="1"/>
    <col min="13827" max="13827" width="3.85546875" style="1" customWidth="1"/>
    <col min="13828" max="13828" width="32.140625" style="1" customWidth="1"/>
    <col min="13829" max="13829" width="3.28515625" style="1" customWidth="1"/>
    <col min="13830" max="13830" width="15.140625" style="1" customWidth="1"/>
    <col min="13831" max="13831" width="3.28515625" style="1" customWidth="1"/>
    <col min="13832" max="13832" width="15.140625" style="1" customWidth="1"/>
    <col min="13833" max="14080" width="11.42578125" style="1" hidden="1"/>
    <col min="14081" max="14081" width="1.7109375" style="1" customWidth="1"/>
    <col min="14082" max="14082" width="32.140625" style="1" customWidth="1"/>
    <col min="14083" max="14083" width="3.85546875" style="1" customWidth="1"/>
    <col min="14084" max="14084" width="32.140625" style="1" customWidth="1"/>
    <col min="14085" max="14085" width="3.28515625" style="1" customWidth="1"/>
    <col min="14086" max="14086" width="15.140625" style="1" customWidth="1"/>
    <col min="14087" max="14087" width="3.28515625" style="1" customWidth="1"/>
    <col min="14088" max="14088" width="15.140625" style="1" customWidth="1"/>
    <col min="14089" max="14336" width="11.42578125" style="1" hidden="1"/>
    <col min="14337" max="14337" width="1.7109375" style="1" customWidth="1"/>
    <col min="14338" max="14338" width="32.140625" style="1" customWidth="1"/>
    <col min="14339" max="14339" width="3.85546875" style="1" customWidth="1"/>
    <col min="14340" max="14340" width="32.140625" style="1" customWidth="1"/>
    <col min="14341" max="14341" width="3.28515625" style="1" customWidth="1"/>
    <col min="14342" max="14342" width="15.140625" style="1" customWidth="1"/>
    <col min="14343" max="14343" width="3.28515625" style="1" customWidth="1"/>
    <col min="14344" max="14344" width="15.140625" style="1" customWidth="1"/>
    <col min="14345" max="14592" width="11.42578125" style="1" hidden="1"/>
    <col min="14593" max="14593" width="1.7109375" style="1" customWidth="1"/>
    <col min="14594" max="14594" width="32.140625" style="1" customWidth="1"/>
    <col min="14595" max="14595" width="3.85546875" style="1" customWidth="1"/>
    <col min="14596" max="14596" width="32.140625" style="1" customWidth="1"/>
    <col min="14597" max="14597" width="3.28515625" style="1" customWidth="1"/>
    <col min="14598" max="14598" width="15.140625" style="1" customWidth="1"/>
    <col min="14599" max="14599" width="3.28515625" style="1" customWidth="1"/>
    <col min="14600" max="14600" width="15.140625" style="1" customWidth="1"/>
    <col min="14601" max="14848" width="11.42578125" style="1" hidden="1"/>
    <col min="14849" max="14849" width="1.7109375" style="1" customWidth="1"/>
    <col min="14850" max="14850" width="32.140625" style="1" customWidth="1"/>
    <col min="14851" max="14851" width="3.85546875" style="1" customWidth="1"/>
    <col min="14852" max="14852" width="32.140625" style="1" customWidth="1"/>
    <col min="14853" max="14853" width="3.28515625" style="1" customWidth="1"/>
    <col min="14854" max="14854" width="15.140625" style="1" customWidth="1"/>
    <col min="14855" max="14855" width="3.28515625" style="1" customWidth="1"/>
    <col min="14856" max="14856" width="15.140625" style="1" customWidth="1"/>
    <col min="14857" max="15104" width="11.42578125" style="1" hidden="1"/>
    <col min="15105" max="15105" width="1.7109375" style="1" customWidth="1"/>
    <col min="15106" max="15106" width="32.140625" style="1" customWidth="1"/>
    <col min="15107" max="15107" width="3.85546875" style="1" customWidth="1"/>
    <col min="15108" max="15108" width="32.140625" style="1" customWidth="1"/>
    <col min="15109" max="15109" width="3.28515625" style="1" customWidth="1"/>
    <col min="15110" max="15110" width="15.140625" style="1" customWidth="1"/>
    <col min="15111" max="15111" width="3.28515625" style="1" customWidth="1"/>
    <col min="15112" max="15112" width="15.140625" style="1" customWidth="1"/>
    <col min="15113" max="15360" width="11.42578125" style="1" hidden="1"/>
    <col min="15361" max="15361" width="1.7109375" style="1" customWidth="1"/>
    <col min="15362" max="15362" width="32.140625" style="1" customWidth="1"/>
    <col min="15363" max="15363" width="3.85546875" style="1" customWidth="1"/>
    <col min="15364" max="15364" width="32.140625" style="1" customWidth="1"/>
    <col min="15365" max="15365" width="3.28515625" style="1" customWidth="1"/>
    <col min="15366" max="15366" width="15.140625" style="1" customWidth="1"/>
    <col min="15367" max="15367" width="3.28515625" style="1" customWidth="1"/>
    <col min="15368" max="15368" width="15.140625" style="1" customWidth="1"/>
    <col min="15369" max="15616" width="11.42578125" style="1" hidden="1"/>
    <col min="15617" max="15617" width="1.7109375" style="1" customWidth="1"/>
    <col min="15618" max="15618" width="32.140625" style="1" customWidth="1"/>
    <col min="15619" max="15619" width="3.85546875" style="1" customWidth="1"/>
    <col min="15620" max="15620" width="32.140625" style="1" customWidth="1"/>
    <col min="15621" max="15621" width="3.28515625" style="1" customWidth="1"/>
    <col min="15622" max="15622" width="15.140625" style="1" customWidth="1"/>
    <col min="15623" max="15623" width="3.28515625" style="1" customWidth="1"/>
    <col min="15624" max="15624" width="15.140625" style="1" customWidth="1"/>
    <col min="15625" max="15872" width="11.42578125" style="1" hidden="1"/>
    <col min="15873" max="15873" width="1.7109375" style="1" customWidth="1"/>
    <col min="15874" max="15874" width="32.140625" style="1" customWidth="1"/>
    <col min="15875" max="15875" width="3.85546875" style="1" customWidth="1"/>
    <col min="15876" max="15876" width="32.140625" style="1" customWidth="1"/>
    <col min="15877" max="15877" width="3.28515625" style="1" customWidth="1"/>
    <col min="15878" max="15878" width="15.140625" style="1" customWidth="1"/>
    <col min="15879" max="15879" width="3.28515625" style="1" customWidth="1"/>
    <col min="15880" max="15880" width="15.140625" style="1" customWidth="1"/>
    <col min="15881" max="16128" width="11.42578125" style="1" hidden="1"/>
    <col min="16129" max="16129" width="1.7109375" style="1" customWidth="1"/>
    <col min="16130" max="16130" width="32.140625" style="1" customWidth="1"/>
    <col min="16131" max="16131" width="3.85546875" style="1" customWidth="1"/>
    <col min="16132" max="16132" width="32.140625" style="1" customWidth="1"/>
    <col min="16133" max="16133" width="3.28515625" style="1" customWidth="1"/>
    <col min="16134" max="16134" width="15.140625" style="1" customWidth="1"/>
    <col min="16135" max="16135" width="3.28515625" style="1" customWidth="1"/>
    <col min="16136" max="16136" width="15.140625" style="1" customWidth="1"/>
    <col min="16137" max="16384" width="11.42578125" style="1" hidden="1"/>
  </cols>
  <sheetData>
    <row r="1" spans="1:8" ht="52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2.75" x14ac:dyDescent="0.2">
      <c r="A2" s="33" t="s">
        <v>0</v>
      </c>
      <c r="B2" s="33"/>
      <c r="C2" s="33"/>
      <c r="D2" s="33"/>
      <c r="E2" s="33"/>
      <c r="F2" s="33"/>
      <c r="G2" s="33"/>
      <c r="H2" s="33"/>
    </row>
    <row r="3" spans="1:8" ht="12.75" customHeight="1" x14ac:dyDescent="0.2">
      <c r="A3" s="33" t="s">
        <v>1</v>
      </c>
      <c r="B3" s="33"/>
      <c r="C3" s="33"/>
      <c r="D3" s="33"/>
      <c r="E3" s="33"/>
      <c r="F3" s="33"/>
      <c r="G3" s="33"/>
      <c r="H3" s="33"/>
    </row>
    <row r="4" spans="1:8" ht="15" customHeight="1" x14ac:dyDescent="0.2">
      <c r="A4" s="34" t="s">
        <v>2</v>
      </c>
      <c r="B4" s="34"/>
      <c r="C4" s="34"/>
      <c r="D4" s="34"/>
      <c r="E4" s="34"/>
      <c r="F4" s="34"/>
      <c r="G4" s="34"/>
      <c r="H4" s="34"/>
    </row>
    <row r="5" spans="1:8" ht="12.75" x14ac:dyDescent="0.2">
      <c r="A5" s="2"/>
      <c r="B5" s="35"/>
      <c r="C5" s="35"/>
      <c r="D5" s="35"/>
      <c r="E5" s="35"/>
      <c r="F5" s="35"/>
      <c r="G5" s="35"/>
      <c r="H5" s="35"/>
    </row>
    <row r="6" spans="1:8" ht="12.75" x14ac:dyDescent="0.2">
      <c r="A6" s="2"/>
      <c r="B6" s="30"/>
      <c r="C6" s="30"/>
      <c r="D6" s="30"/>
      <c r="E6" s="3"/>
      <c r="F6" s="4">
        <v>2020</v>
      </c>
      <c r="G6" s="5"/>
      <c r="H6" s="4">
        <v>2019</v>
      </c>
    </row>
    <row r="7" spans="1:8" ht="12.75" x14ac:dyDescent="0.2">
      <c r="A7" s="2"/>
      <c r="B7" s="30"/>
      <c r="C7" s="30"/>
      <c r="D7" s="30"/>
      <c r="E7" s="3"/>
      <c r="F7" s="6"/>
      <c r="G7" s="3"/>
      <c r="H7" s="6"/>
    </row>
    <row r="8" spans="1:8" ht="12.75" x14ac:dyDescent="0.2">
      <c r="A8" s="2"/>
      <c r="B8" s="7" t="s">
        <v>3</v>
      </c>
      <c r="C8" s="8"/>
      <c r="D8" s="8"/>
      <c r="E8" s="3"/>
      <c r="F8" s="9"/>
      <c r="G8" s="3"/>
      <c r="H8" s="9"/>
    </row>
    <row r="9" spans="1:8" ht="12.75" x14ac:dyDescent="0.2">
      <c r="A9" s="2"/>
      <c r="B9" s="7" t="s">
        <v>4</v>
      </c>
      <c r="C9" s="8"/>
      <c r="D9" s="8"/>
      <c r="E9" s="3"/>
      <c r="F9" s="9"/>
      <c r="G9" s="3"/>
      <c r="H9" s="9"/>
    </row>
    <row r="10" spans="1:8" ht="12.75" x14ac:dyDescent="0.2">
      <c r="A10" s="2"/>
      <c r="B10" s="8" t="s">
        <v>5</v>
      </c>
      <c r="C10" s="8"/>
      <c r="D10" s="8"/>
      <c r="E10" s="3" t="s">
        <v>6</v>
      </c>
      <c r="F10" s="6">
        <v>9303926</v>
      </c>
      <c r="G10" s="3" t="s">
        <v>6</v>
      </c>
      <c r="H10" s="6">
        <v>7823328</v>
      </c>
    </row>
    <row r="11" spans="1:8" ht="12.75" x14ac:dyDescent="0.2">
      <c r="A11" s="2"/>
      <c r="B11" s="8" t="s">
        <v>7</v>
      </c>
      <c r="C11" s="8"/>
      <c r="D11" s="8"/>
      <c r="E11" s="3"/>
      <c r="F11" s="6">
        <v>21025984</v>
      </c>
      <c r="G11" s="3"/>
      <c r="H11" s="6">
        <v>24232442</v>
      </c>
    </row>
    <row r="12" spans="1:8" ht="12.75" x14ac:dyDescent="0.2">
      <c r="A12" s="2"/>
      <c r="B12" s="8" t="s">
        <v>8</v>
      </c>
      <c r="C12" s="8"/>
      <c r="D12" s="8"/>
      <c r="E12" s="3"/>
      <c r="F12" s="6">
        <v>3469853</v>
      </c>
      <c r="G12" s="3"/>
      <c r="H12" s="6">
        <v>573207</v>
      </c>
    </row>
    <row r="13" spans="1:8" ht="12.75" x14ac:dyDescent="0.2">
      <c r="A13" s="2"/>
      <c r="B13" s="8" t="s">
        <v>9</v>
      </c>
      <c r="C13" s="8"/>
      <c r="D13" s="8"/>
      <c r="E13" s="3"/>
      <c r="F13" s="10">
        <v>47580</v>
      </c>
      <c r="G13" s="3"/>
      <c r="H13" s="10">
        <v>25643</v>
      </c>
    </row>
    <row r="14" spans="1:8" ht="12.75" x14ac:dyDescent="0.2">
      <c r="A14" s="2"/>
      <c r="B14" s="7" t="s">
        <v>10</v>
      </c>
      <c r="C14" s="8"/>
      <c r="D14" s="8"/>
      <c r="E14" s="3"/>
      <c r="F14" s="11">
        <f>SUM(F10:F13)</f>
        <v>33847343</v>
      </c>
      <c r="G14" s="3"/>
      <c r="H14" s="11">
        <f>SUM(H10:H13)</f>
        <v>32654620</v>
      </c>
    </row>
    <row r="15" spans="1:8" ht="12.75" x14ac:dyDescent="0.2">
      <c r="A15" s="2"/>
      <c r="B15" s="30"/>
      <c r="C15" s="30"/>
      <c r="D15" s="30"/>
      <c r="E15" s="3"/>
      <c r="F15" s="6"/>
      <c r="G15" s="3"/>
      <c r="H15" s="6"/>
    </row>
    <row r="16" spans="1:8" ht="12.75" x14ac:dyDescent="0.2">
      <c r="A16" s="2"/>
      <c r="B16" s="7" t="s">
        <v>11</v>
      </c>
      <c r="C16" s="8"/>
      <c r="D16" s="8"/>
      <c r="E16" s="3"/>
      <c r="F16" s="9"/>
      <c r="G16" s="3"/>
      <c r="H16" s="9"/>
    </row>
    <row r="17" spans="1:8" ht="12.75" x14ac:dyDescent="0.2">
      <c r="A17" s="2"/>
      <c r="B17" s="8" t="s">
        <v>12</v>
      </c>
      <c r="C17" s="8"/>
      <c r="D17" s="8"/>
      <c r="E17" s="3"/>
      <c r="F17" s="6">
        <v>3086</v>
      </c>
      <c r="G17" s="3"/>
      <c r="H17" s="6">
        <v>3074</v>
      </c>
    </row>
    <row r="18" spans="1:8" ht="12.75" x14ac:dyDescent="0.2">
      <c r="A18" s="2"/>
      <c r="B18" s="8" t="s">
        <v>13</v>
      </c>
      <c r="C18" s="8"/>
      <c r="D18" s="8"/>
      <c r="E18" s="3"/>
      <c r="F18" s="6">
        <v>1319196</v>
      </c>
      <c r="G18" s="3"/>
      <c r="H18" s="6">
        <v>1376722</v>
      </c>
    </row>
    <row r="19" spans="1:8" ht="12.75" x14ac:dyDescent="0.2">
      <c r="A19" s="2"/>
      <c r="B19" s="8" t="s">
        <v>14</v>
      </c>
      <c r="C19" s="8"/>
      <c r="D19" s="8"/>
      <c r="E19" s="3"/>
      <c r="F19" s="6">
        <v>2764053</v>
      </c>
      <c r="G19" s="3"/>
      <c r="H19" s="6">
        <v>2737736</v>
      </c>
    </row>
    <row r="20" spans="1:8" ht="12.75" x14ac:dyDescent="0.2">
      <c r="A20" s="2"/>
      <c r="B20" s="8" t="s">
        <v>15</v>
      </c>
      <c r="C20" s="8"/>
      <c r="D20" s="8"/>
      <c r="E20" s="3"/>
      <c r="F20" s="10">
        <v>1415678</v>
      </c>
      <c r="G20" s="3"/>
      <c r="H20" s="10">
        <v>1415678</v>
      </c>
    </row>
    <row r="21" spans="1:8" ht="12.75" x14ac:dyDescent="0.2">
      <c r="A21" s="2"/>
      <c r="B21" s="7" t="s">
        <v>16</v>
      </c>
      <c r="C21" s="8"/>
      <c r="D21" s="8"/>
      <c r="E21" s="3"/>
      <c r="F21" s="12">
        <f>SUM(F17:F20)</f>
        <v>5502013</v>
      </c>
      <c r="G21" s="3"/>
      <c r="H21" s="12">
        <f>SUM(H17:H20)</f>
        <v>5533210</v>
      </c>
    </row>
    <row r="22" spans="1:8" ht="13.5" thickBot="1" x14ac:dyDescent="0.25">
      <c r="A22" s="2"/>
      <c r="B22" s="7" t="s">
        <v>17</v>
      </c>
      <c r="C22" s="8"/>
      <c r="D22" s="8"/>
      <c r="E22" s="3" t="s">
        <v>6</v>
      </c>
      <c r="F22" s="13">
        <f>+F14+F21</f>
        <v>39349356</v>
      </c>
      <c r="G22" s="3" t="s">
        <v>6</v>
      </c>
      <c r="H22" s="13">
        <f>+H14+H21</f>
        <v>38187830</v>
      </c>
    </row>
    <row r="23" spans="1:8" ht="13.5" thickTop="1" x14ac:dyDescent="0.2">
      <c r="A23" s="2"/>
      <c r="B23" s="8"/>
      <c r="C23" s="8"/>
      <c r="D23" s="8"/>
      <c r="E23" s="3"/>
      <c r="F23" s="6"/>
      <c r="G23" s="3"/>
      <c r="H23" s="6"/>
    </row>
    <row r="24" spans="1:8" ht="12.75" x14ac:dyDescent="0.2">
      <c r="A24" s="2"/>
      <c r="B24" s="7" t="s">
        <v>18</v>
      </c>
      <c r="C24" s="8"/>
      <c r="D24" s="8"/>
      <c r="E24" s="3"/>
      <c r="F24" s="9"/>
      <c r="G24" s="3"/>
      <c r="H24" s="9"/>
    </row>
    <row r="25" spans="1:8" ht="12.75" x14ac:dyDescent="0.2">
      <c r="A25" s="2"/>
      <c r="B25" s="8"/>
      <c r="C25" s="8"/>
      <c r="D25" s="8"/>
      <c r="E25" s="3"/>
      <c r="F25" s="6"/>
      <c r="G25" s="3"/>
      <c r="H25" s="6"/>
    </row>
    <row r="26" spans="1:8" ht="12.75" x14ac:dyDescent="0.2">
      <c r="A26" s="2"/>
      <c r="B26" s="7" t="s">
        <v>19</v>
      </c>
      <c r="C26" s="8"/>
      <c r="D26" s="8"/>
      <c r="E26" s="3"/>
      <c r="F26" s="9"/>
      <c r="G26" s="3"/>
      <c r="H26" s="9"/>
    </row>
    <row r="27" spans="1:8" ht="12.75" x14ac:dyDescent="0.2">
      <c r="A27" s="2"/>
      <c r="B27" s="8" t="s">
        <v>20</v>
      </c>
      <c r="C27" s="8"/>
      <c r="D27" s="8"/>
      <c r="E27" s="3" t="s">
        <v>6</v>
      </c>
      <c r="F27" s="6">
        <v>3639719</v>
      </c>
      <c r="G27" s="3" t="s">
        <v>6</v>
      </c>
      <c r="H27" s="6">
        <v>3851103</v>
      </c>
    </row>
    <row r="28" spans="1:8" ht="12.75" x14ac:dyDescent="0.2">
      <c r="A28" s="2"/>
      <c r="B28" s="8" t="s">
        <v>21</v>
      </c>
      <c r="C28" s="8"/>
      <c r="D28" s="8"/>
      <c r="E28" s="3"/>
      <c r="F28" s="10">
        <v>6075078</v>
      </c>
      <c r="G28" s="3"/>
      <c r="H28" s="10">
        <v>5847352</v>
      </c>
    </row>
    <row r="29" spans="1:8" ht="12.75" x14ac:dyDescent="0.2">
      <c r="A29" s="2"/>
      <c r="B29" s="7" t="s">
        <v>22</v>
      </c>
      <c r="C29" s="8"/>
      <c r="D29" s="8"/>
      <c r="E29" s="3"/>
      <c r="F29" s="11">
        <f>SUM(F27:F28)</f>
        <v>9714797</v>
      </c>
      <c r="G29" s="3"/>
      <c r="H29" s="11">
        <f>SUM(H27:H28)</f>
        <v>9698455</v>
      </c>
    </row>
    <row r="30" spans="1:8" ht="12.75" x14ac:dyDescent="0.2">
      <c r="A30" s="2"/>
      <c r="B30" s="8"/>
      <c r="C30" s="8"/>
      <c r="D30" s="8"/>
      <c r="E30" s="3"/>
      <c r="F30" s="6"/>
      <c r="G30" s="3"/>
      <c r="H30" s="6"/>
    </row>
    <row r="31" spans="1:8" ht="12.75" x14ac:dyDescent="0.2">
      <c r="A31" s="2"/>
      <c r="B31" s="7" t="s">
        <v>23</v>
      </c>
      <c r="C31" s="8"/>
      <c r="D31" s="8"/>
      <c r="E31" s="3"/>
      <c r="F31" s="9"/>
      <c r="G31" s="3"/>
      <c r="H31" s="9"/>
    </row>
    <row r="32" spans="1:8" ht="12.75" x14ac:dyDescent="0.2">
      <c r="A32" s="2"/>
      <c r="B32" s="8" t="s">
        <v>24</v>
      </c>
      <c r="C32" s="8"/>
      <c r="D32" s="8"/>
      <c r="E32" s="3"/>
      <c r="F32" s="10">
        <v>3824228</v>
      </c>
      <c r="G32" s="3"/>
      <c r="H32" s="10">
        <v>3829899</v>
      </c>
    </row>
    <row r="33" spans="1:8" ht="12.75" x14ac:dyDescent="0.2">
      <c r="A33" s="2"/>
      <c r="B33" s="7" t="s">
        <v>25</v>
      </c>
      <c r="C33" s="8"/>
      <c r="D33" s="8"/>
      <c r="E33" s="3"/>
      <c r="F33" s="12">
        <f>SUM(F32)</f>
        <v>3824228</v>
      </c>
      <c r="G33" s="3"/>
      <c r="H33" s="12">
        <f>+H32</f>
        <v>3829899</v>
      </c>
    </row>
    <row r="34" spans="1:8" ht="13.5" thickBot="1" x14ac:dyDescent="0.25">
      <c r="A34" s="2"/>
      <c r="B34" s="7" t="s">
        <v>26</v>
      </c>
      <c r="C34" s="8"/>
      <c r="D34" s="8"/>
      <c r="E34" s="3" t="s">
        <v>6</v>
      </c>
      <c r="F34" s="13">
        <f>+F33+F29</f>
        <v>13539025</v>
      </c>
      <c r="G34" s="3" t="s">
        <v>6</v>
      </c>
      <c r="H34" s="13">
        <f>+H29+H33</f>
        <v>13528354</v>
      </c>
    </row>
    <row r="35" spans="1:8" ht="13.5" thickTop="1" x14ac:dyDescent="0.2">
      <c r="A35" s="2"/>
      <c r="B35" s="8"/>
      <c r="C35" s="8"/>
      <c r="D35" s="8"/>
      <c r="E35" s="3"/>
      <c r="F35" s="6"/>
      <c r="G35" s="3"/>
      <c r="H35" s="6"/>
    </row>
    <row r="36" spans="1:8" ht="12.75" x14ac:dyDescent="0.2">
      <c r="A36" s="2"/>
      <c r="B36" s="7" t="s">
        <v>27</v>
      </c>
      <c r="C36" s="8"/>
      <c r="D36" s="8"/>
      <c r="E36" s="3"/>
      <c r="F36" s="9"/>
      <c r="G36" s="3"/>
      <c r="H36" s="9"/>
    </row>
    <row r="37" spans="1:8" ht="12.75" x14ac:dyDescent="0.2">
      <c r="A37" s="2"/>
      <c r="B37" s="8" t="s">
        <v>28</v>
      </c>
      <c r="C37" s="8"/>
      <c r="D37" s="8"/>
      <c r="E37" s="3"/>
      <c r="F37" s="6">
        <v>10000000</v>
      </c>
      <c r="G37" s="3"/>
      <c r="H37" s="6">
        <v>10000000</v>
      </c>
    </row>
    <row r="38" spans="1:8" ht="12.75" x14ac:dyDescent="0.2">
      <c r="A38" s="2"/>
      <c r="B38" s="8" t="s">
        <v>29</v>
      </c>
      <c r="C38" s="8"/>
      <c r="D38" s="8"/>
      <c r="E38" s="3"/>
      <c r="F38" s="6">
        <v>2000000</v>
      </c>
      <c r="G38" s="3"/>
      <c r="H38" s="6">
        <v>2000000</v>
      </c>
    </row>
    <row r="39" spans="1:8" ht="12.75" x14ac:dyDescent="0.2">
      <c r="A39" s="2"/>
      <c r="B39" s="8" t="s">
        <v>30</v>
      </c>
      <c r="C39" s="8"/>
      <c r="D39" s="8"/>
      <c r="E39" s="3"/>
      <c r="F39" s="14">
        <v>-10666</v>
      </c>
      <c r="G39" s="15"/>
      <c r="H39" s="14">
        <v>-2822</v>
      </c>
    </row>
    <row r="40" spans="1:8" ht="12.75" x14ac:dyDescent="0.2">
      <c r="A40" s="2"/>
      <c r="B40" s="8" t="s">
        <v>31</v>
      </c>
      <c r="C40" s="8"/>
      <c r="D40" s="8"/>
      <c r="E40" s="3"/>
      <c r="F40" s="14">
        <v>12662298</v>
      </c>
      <c r="G40" s="15"/>
      <c r="H40" s="16">
        <v>0</v>
      </c>
    </row>
    <row r="41" spans="1:8" ht="12.75" x14ac:dyDescent="0.2">
      <c r="A41" s="2"/>
      <c r="B41" s="8" t="s">
        <v>32</v>
      </c>
      <c r="C41" s="8"/>
      <c r="D41" s="8"/>
      <c r="E41" s="3"/>
      <c r="F41" s="10">
        <v>1158699</v>
      </c>
      <c r="G41" s="3"/>
      <c r="H41" s="10">
        <v>12662298</v>
      </c>
    </row>
    <row r="42" spans="1:8" ht="12.75" x14ac:dyDescent="0.2">
      <c r="A42" s="2"/>
      <c r="B42" s="7" t="s">
        <v>33</v>
      </c>
      <c r="C42" s="8"/>
      <c r="D42" s="8"/>
      <c r="E42" s="3"/>
      <c r="F42" s="12">
        <f>SUM(F37:F41)</f>
        <v>25810331</v>
      </c>
      <c r="G42" s="3"/>
      <c r="H42" s="12">
        <f>SUM(H37:H41)</f>
        <v>24659476</v>
      </c>
    </row>
    <row r="43" spans="1:8" ht="13.5" thickBot="1" x14ac:dyDescent="0.25">
      <c r="A43" s="2"/>
      <c r="B43" s="7" t="s">
        <v>34</v>
      </c>
      <c r="C43" s="8"/>
      <c r="D43" s="8"/>
      <c r="E43" s="3" t="s">
        <v>6</v>
      </c>
      <c r="F43" s="13">
        <f>+F42+F34</f>
        <v>39349356</v>
      </c>
      <c r="G43" s="3" t="s">
        <v>6</v>
      </c>
      <c r="H43" s="13">
        <f>+H34+H42</f>
        <v>38187830</v>
      </c>
    </row>
    <row r="44" spans="1:8" ht="13.5" thickTop="1" x14ac:dyDescent="0.2">
      <c r="A44" s="2"/>
      <c r="B44" s="8"/>
      <c r="C44" s="8"/>
      <c r="D44" s="8"/>
      <c r="E44" s="3"/>
      <c r="F44" s="6"/>
      <c r="G44" s="3"/>
      <c r="H44" s="6"/>
    </row>
    <row r="45" spans="1:8" ht="13.5" thickBot="1" x14ac:dyDescent="0.25">
      <c r="A45" s="2"/>
      <c r="B45" s="7" t="s">
        <v>35</v>
      </c>
      <c r="C45" s="8"/>
      <c r="D45" s="8"/>
      <c r="E45" s="3" t="s">
        <v>6</v>
      </c>
      <c r="F45" s="17">
        <v>4336617</v>
      </c>
      <c r="G45" s="3" t="s">
        <v>6</v>
      </c>
      <c r="H45" s="17">
        <v>4737962</v>
      </c>
    </row>
    <row r="46" spans="1:8" ht="13.5" thickTop="1" x14ac:dyDescent="0.2">
      <c r="A46" s="2"/>
      <c r="B46" s="8"/>
      <c r="C46" s="8"/>
      <c r="D46" s="8"/>
      <c r="E46" s="3"/>
      <c r="F46" s="6"/>
      <c r="G46" s="3"/>
      <c r="H46" s="6"/>
    </row>
    <row r="47" spans="1:8" ht="13.5" thickBot="1" x14ac:dyDescent="0.25">
      <c r="A47" s="2"/>
      <c r="B47" s="7" t="s">
        <v>36</v>
      </c>
      <c r="C47" s="8"/>
      <c r="D47" s="8"/>
      <c r="E47" s="3" t="s">
        <v>6</v>
      </c>
      <c r="F47" s="17">
        <v>2203710</v>
      </c>
      <c r="G47" s="3" t="s">
        <v>6</v>
      </c>
      <c r="H47" s="17">
        <v>2203710</v>
      </c>
    </row>
    <row r="48" spans="1:8" ht="13.5" thickTop="1" x14ac:dyDescent="0.2">
      <c r="A48" s="2"/>
      <c r="B48" s="8"/>
      <c r="C48" s="8"/>
      <c r="D48" s="8"/>
      <c r="E48" s="3"/>
      <c r="F48" s="6"/>
      <c r="G48" s="3"/>
      <c r="H48" s="6"/>
    </row>
    <row r="49" spans="1:8" ht="12.75" x14ac:dyDescent="0.2">
      <c r="A49" s="2"/>
      <c r="B49" s="30"/>
      <c r="C49" s="30"/>
      <c r="D49" s="30"/>
      <c r="E49" s="3"/>
      <c r="F49" s="6"/>
      <c r="G49" s="3"/>
      <c r="H49" s="6"/>
    </row>
    <row r="50" spans="1:8" ht="12.75" x14ac:dyDescent="0.2">
      <c r="A50" s="2"/>
      <c r="B50" s="30"/>
      <c r="C50" s="30"/>
      <c r="D50" s="30"/>
      <c r="E50" s="3"/>
      <c r="F50" s="18"/>
      <c r="G50" s="18"/>
      <c r="H50" s="18"/>
    </row>
    <row r="51" spans="1:8" ht="12.75" x14ac:dyDescent="0.2">
      <c r="A51" s="2"/>
      <c r="B51" s="30"/>
      <c r="C51" s="30"/>
      <c r="D51" s="30"/>
      <c r="E51" s="3"/>
      <c r="F51" s="6"/>
      <c r="G51" s="3"/>
      <c r="H51" s="6"/>
    </row>
    <row r="52" spans="1:8" x14ac:dyDescent="0.2"/>
    <row r="53" spans="1:8" x14ac:dyDescent="0.2"/>
    <row r="54" spans="1:8" x14ac:dyDescent="0.2"/>
    <row r="55" spans="1:8" ht="12.75" x14ac:dyDescent="0.2">
      <c r="A55" s="2"/>
      <c r="B55" s="22"/>
      <c r="C55" s="2"/>
      <c r="D55" s="22"/>
      <c r="E55" s="3"/>
      <c r="F55" s="31"/>
      <c r="G55" s="31"/>
      <c r="H55" s="31"/>
    </row>
    <row r="56" spans="1:8" ht="12" customHeight="1" x14ac:dyDescent="0.2">
      <c r="A56" s="23"/>
      <c r="B56" s="24" t="s">
        <v>37</v>
      </c>
      <c r="C56" s="23"/>
      <c r="D56" s="24" t="s">
        <v>38</v>
      </c>
      <c r="E56" s="25"/>
      <c r="F56" s="28" t="s">
        <v>39</v>
      </c>
      <c r="G56" s="28"/>
      <c r="H56" s="28"/>
    </row>
    <row r="57" spans="1:8" ht="24" x14ac:dyDescent="0.2">
      <c r="A57" s="23"/>
      <c r="B57" s="26" t="s">
        <v>40</v>
      </c>
      <c r="C57" s="23"/>
      <c r="D57" s="26" t="s">
        <v>41</v>
      </c>
      <c r="E57" s="25"/>
      <c r="F57" s="29" t="s">
        <v>42</v>
      </c>
      <c r="G57" s="29"/>
      <c r="H57" s="29"/>
    </row>
    <row r="58" spans="1:8" x14ac:dyDescent="0.2"/>
    <row r="59" spans="1:8" x14ac:dyDescent="0.2"/>
  </sheetData>
  <sheetProtection algorithmName="SHA-512" hashValue="SxEIvir2a33hnkdksb5xFnEZxXUPD0un4gVBvWQ5xeWQTiY31bC00oVPrPf4V8W68WGqe97Btdej4WZ6ymDrHA==" saltValue="bLN6ad//MEEyGlMgnjXvDw==" spinCount="100000" sheet="1" objects="1" scenarios="1" selectLockedCells="1" selectUnlockedCells="1"/>
  <mergeCells count="14">
    <mergeCell ref="B6:D6"/>
    <mergeCell ref="A1:H1"/>
    <mergeCell ref="A2:H2"/>
    <mergeCell ref="A3:H3"/>
    <mergeCell ref="A4:H4"/>
    <mergeCell ref="B5:H5"/>
    <mergeCell ref="F56:H56"/>
    <mergeCell ref="F57:H57"/>
    <mergeCell ref="B7:D7"/>
    <mergeCell ref="B15:D15"/>
    <mergeCell ref="B49:D49"/>
    <mergeCell ref="B50:D50"/>
    <mergeCell ref="B51:D51"/>
    <mergeCell ref="F55:H5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D1C4-213A-4FEF-8EE2-F421C7FB3D12}">
  <dimension ref="A1:F57"/>
  <sheetViews>
    <sheetView tabSelected="1" workbookViewId="0">
      <selection sqref="A1:XFD1048576"/>
    </sheetView>
  </sheetViews>
  <sheetFormatPr baseColWidth="10" defaultColWidth="7.85546875" defaultRowHeight="0" customHeight="1" zeroHeight="1" x14ac:dyDescent="0.2"/>
  <cols>
    <col min="1" max="1" width="1.7109375" style="67" customWidth="1"/>
    <col min="2" max="2" width="72.7109375" style="67" customWidth="1"/>
    <col min="3" max="4" width="14.5703125" style="27" customWidth="1"/>
    <col min="5" max="251" width="11.42578125" style="37" customWidth="1"/>
    <col min="252" max="256" width="7.85546875" style="37"/>
    <col min="257" max="257" width="1.7109375" style="37" customWidth="1"/>
    <col min="258" max="258" width="72.7109375" style="37" customWidth="1"/>
    <col min="259" max="260" width="14.5703125" style="37" customWidth="1"/>
    <col min="261" max="507" width="11.42578125" style="37" customWidth="1"/>
    <col min="508" max="512" width="7.85546875" style="37"/>
    <col min="513" max="513" width="1.7109375" style="37" customWidth="1"/>
    <col min="514" max="514" width="72.7109375" style="37" customWidth="1"/>
    <col min="515" max="516" width="14.5703125" style="37" customWidth="1"/>
    <col min="517" max="763" width="11.42578125" style="37" customWidth="1"/>
    <col min="764" max="768" width="7.85546875" style="37"/>
    <col min="769" max="769" width="1.7109375" style="37" customWidth="1"/>
    <col min="770" max="770" width="72.7109375" style="37" customWidth="1"/>
    <col min="771" max="772" width="14.5703125" style="37" customWidth="1"/>
    <col min="773" max="1019" width="11.42578125" style="37" customWidth="1"/>
    <col min="1020" max="1024" width="7.85546875" style="37"/>
    <col min="1025" max="1025" width="1.7109375" style="37" customWidth="1"/>
    <col min="1026" max="1026" width="72.7109375" style="37" customWidth="1"/>
    <col min="1027" max="1028" width="14.5703125" style="37" customWidth="1"/>
    <col min="1029" max="1275" width="11.42578125" style="37" customWidth="1"/>
    <col min="1276" max="1280" width="7.85546875" style="37"/>
    <col min="1281" max="1281" width="1.7109375" style="37" customWidth="1"/>
    <col min="1282" max="1282" width="72.7109375" style="37" customWidth="1"/>
    <col min="1283" max="1284" width="14.5703125" style="37" customWidth="1"/>
    <col min="1285" max="1531" width="11.42578125" style="37" customWidth="1"/>
    <col min="1532" max="1536" width="7.85546875" style="37"/>
    <col min="1537" max="1537" width="1.7109375" style="37" customWidth="1"/>
    <col min="1538" max="1538" width="72.7109375" style="37" customWidth="1"/>
    <col min="1539" max="1540" width="14.5703125" style="37" customWidth="1"/>
    <col min="1541" max="1787" width="11.42578125" style="37" customWidth="1"/>
    <col min="1788" max="1792" width="7.85546875" style="37"/>
    <col min="1793" max="1793" width="1.7109375" style="37" customWidth="1"/>
    <col min="1794" max="1794" width="72.7109375" style="37" customWidth="1"/>
    <col min="1795" max="1796" width="14.5703125" style="37" customWidth="1"/>
    <col min="1797" max="2043" width="11.42578125" style="37" customWidth="1"/>
    <col min="2044" max="2048" width="7.85546875" style="37"/>
    <col min="2049" max="2049" width="1.7109375" style="37" customWidth="1"/>
    <col min="2050" max="2050" width="72.7109375" style="37" customWidth="1"/>
    <col min="2051" max="2052" width="14.5703125" style="37" customWidth="1"/>
    <col min="2053" max="2299" width="11.42578125" style="37" customWidth="1"/>
    <col min="2300" max="2304" width="7.85546875" style="37"/>
    <col min="2305" max="2305" width="1.7109375" style="37" customWidth="1"/>
    <col min="2306" max="2306" width="72.7109375" style="37" customWidth="1"/>
    <col min="2307" max="2308" width="14.5703125" style="37" customWidth="1"/>
    <col min="2309" max="2555" width="11.42578125" style="37" customWidth="1"/>
    <col min="2556" max="2560" width="7.85546875" style="37"/>
    <col min="2561" max="2561" width="1.7109375" style="37" customWidth="1"/>
    <col min="2562" max="2562" width="72.7109375" style="37" customWidth="1"/>
    <col min="2563" max="2564" width="14.5703125" style="37" customWidth="1"/>
    <col min="2565" max="2811" width="11.42578125" style="37" customWidth="1"/>
    <col min="2812" max="2816" width="7.85546875" style="37"/>
    <col min="2817" max="2817" width="1.7109375" style="37" customWidth="1"/>
    <col min="2818" max="2818" width="72.7109375" style="37" customWidth="1"/>
    <col min="2819" max="2820" width="14.5703125" style="37" customWidth="1"/>
    <col min="2821" max="3067" width="11.42578125" style="37" customWidth="1"/>
    <col min="3068" max="3072" width="7.85546875" style="37"/>
    <col min="3073" max="3073" width="1.7109375" style="37" customWidth="1"/>
    <col min="3074" max="3074" width="72.7109375" style="37" customWidth="1"/>
    <col min="3075" max="3076" width="14.5703125" style="37" customWidth="1"/>
    <col min="3077" max="3323" width="11.42578125" style="37" customWidth="1"/>
    <col min="3324" max="3328" width="7.85546875" style="37"/>
    <col min="3329" max="3329" width="1.7109375" style="37" customWidth="1"/>
    <col min="3330" max="3330" width="72.7109375" style="37" customWidth="1"/>
    <col min="3331" max="3332" width="14.5703125" style="37" customWidth="1"/>
    <col min="3333" max="3579" width="11.42578125" style="37" customWidth="1"/>
    <col min="3580" max="3584" width="7.85546875" style="37"/>
    <col min="3585" max="3585" width="1.7109375" style="37" customWidth="1"/>
    <col min="3586" max="3586" width="72.7109375" style="37" customWidth="1"/>
    <col min="3587" max="3588" width="14.5703125" style="37" customWidth="1"/>
    <col min="3589" max="3835" width="11.42578125" style="37" customWidth="1"/>
    <col min="3836" max="3840" width="7.85546875" style="37"/>
    <col min="3841" max="3841" width="1.7109375" style="37" customWidth="1"/>
    <col min="3842" max="3842" width="72.7109375" style="37" customWidth="1"/>
    <col min="3843" max="3844" width="14.5703125" style="37" customWidth="1"/>
    <col min="3845" max="4091" width="11.42578125" style="37" customWidth="1"/>
    <col min="4092" max="4096" width="7.85546875" style="37"/>
    <col min="4097" max="4097" width="1.7109375" style="37" customWidth="1"/>
    <col min="4098" max="4098" width="72.7109375" style="37" customWidth="1"/>
    <col min="4099" max="4100" width="14.5703125" style="37" customWidth="1"/>
    <col min="4101" max="4347" width="11.42578125" style="37" customWidth="1"/>
    <col min="4348" max="4352" width="7.85546875" style="37"/>
    <col min="4353" max="4353" width="1.7109375" style="37" customWidth="1"/>
    <col min="4354" max="4354" width="72.7109375" style="37" customWidth="1"/>
    <col min="4355" max="4356" width="14.5703125" style="37" customWidth="1"/>
    <col min="4357" max="4603" width="11.42578125" style="37" customWidth="1"/>
    <col min="4604" max="4608" width="7.85546875" style="37"/>
    <col min="4609" max="4609" width="1.7109375" style="37" customWidth="1"/>
    <col min="4610" max="4610" width="72.7109375" style="37" customWidth="1"/>
    <col min="4611" max="4612" width="14.5703125" style="37" customWidth="1"/>
    <col min="4613" max="4859" width="11.42578125" style="37" customWidth="1"/>
    <col min="4860" max="4864" width="7.85546875" style="37"/>
    <col min="4865" max="4865" width="1.7109375" style="37" customWidth="1"/>
    <col min="4866" max="4866" width="72.7109375" style="37" customWidth="1"/>
    <col min="4867" max="4868" width="14.5703125" style="37" customWidth="1"/>
    <col min="4869" max="5115" width="11.42578125" style="37" customWidth="1"/>
    <col min="5116" max="5120" width="7.85546875" style="37"/>
    <col min="5121" max="5121" width="1.7109375" style="37" customWidth="1"/>
    <col min="5122" max="5122" width="72.7109375" style="37" customWidth="1"/>
    <col min="5123" max="5124" width="14.5703125" style="37" customWidth="1"/>
    <col min="5125" max="5371" width="11.42578125" style="37" customWidth="1"/>
    <col min="5372" max="5376" width="7.85546875" style="37"/>
    <col min="5377" max="5377" width="1.7109375" style="37" customWidth="1"/>
    <col min="5378" max="5378" width="72.7109375" style="37" customWidth="1"/>
    <col min="5379" max="5380" width="14.5703125" style="37" customWidth="1"/>
    <col min="5381" max="5627" width="11.42578125" style="37" customWidth="1"/>
    <col min="5628" max="5632" width="7.85546875" style="37"/>
    <col min="5633" max="5633" width="1.7109375" style="37" customWidth="1"/>
    <col min="5634" max="5634" width="72.7109375" style="37" customWidth="1"/>
    <col min="5635" max="5636" width="14.5703125" style="37" customWidth="1"/>
    <col min="5637" max="5883" width="11.42578125" style="37" customWidth="1"/>
    <col min="5884" max="5888" width="7.85546875" style="37"/>
    <col min="5889" max="5889" width="1.7109375" style="37" customWidth="1"/>
    <col min="5890" max="5890" width="72.7109375" style="37" customWidth="1"/>
    <col min="5891" max="5892" width="14.5703125" style="37" customWidth="1"/>
    <col min="5893" max="6139" width="11.42578125" style="37" customWidth="1"/>
    <col min="6140" max="6144" width="7.85546875" style="37"/>
    <col min="6145" max="6145" width="1.7109375" style="37" customWidth="1"/>
    <col min="6146" max="6146" width="72.7109375" style="37" customWidth="1"/>
    <col min="6147" max="6148" width="14.5703125" style="37" customWidth="1"/>
    <col min="6149" max="6395" width="11.42578125" style="37" customWidth="1"/>
    <col min="6396" max="6400" width="7.85546875" style="37"/>
    <col min="6401" max="6401" width="1.7109375" style="37" customWidth="1"/>
    <col min="6402" max="6402" width="72.7109375" style="37" customWidth="1"/>
    <col min="6403" max="6404" width="14.5703125" style="37" customWidth="1"/>
    <col min="6405" max="6651" width="11.42578125" style="37" customWidth="1"/>
    <col min="6652" max="6656" width="7.85546875" style="37"/>
    <col min="6657" max="6657" width="1.7109375" style="37" customWidth="1"/>
    <col min="6658" max="6658" width="72.7109375" style="37" customWidth="1"/>
    <col min="6659" max="6660" width="14.5703125" style="37" customWidth="1"/>
    <col min="6661" max="6907" width="11.42578125" style="37" customWidth="1"/>
    <col min="6908" max="6912" width="7.85546875" style="37"/>
    <col min="6913" max="6913" width="1.7109375" style="37" customWidth="1"/>
    <col min="6914" max="6914" width="72.7109375" style="37" customWidth="1"/>
    <col min="6915" max="6916" width="14.5703125" style="37" customWidth="1"/>
    <col min="6917" max="7163" width="11.42578125" style="37" customWidth="1"/>
    <col min="7164" max="7168" width="7.85546875" style="37"/>
    <col min="7169" max="7169" width="1.7109375" style="37" customWidth="1"/>
    <col min="7170" max="7170" width="72.7109375" style="37" customWidth="1"/>
    <col min="7171" max="7172" width="14.5703125" style="37" customWidth="1"/>
    <col min="7173" max="7419" width="11.42578125" style="37" customWidth="1"/>
    <col min="7420" max="7424" width="7.85546875" style="37"/>
    <col min="7425" max="7425" width="1.7109375" style="37" customWidth="1"/>
    <col min="7426" max="7426" width="72.7109375" style="37" customWidth="1"/>
    <col min="7427" max="7428" width="14.5703125" style="37" customWidth="1"/>
    <col min="7429" max="7675" width="11.42578125" style="37" customWidth="1"/>
    <col min="7676" max="7680" width="7.85546875" style="37"/>
    <col min="7681" max="7681" width="1.7109375" style="37" customWidth="1"/>
    <col min="7682" max="7682" width="72.7109375" style="37" customWidth="1"/>
    <col min="7683" max="7684" width="14.5703125" style="37" customWidth="1"/>
    <col min="7685" max="7931" width="11.42578125" style="37" customWidth="1"/>
    <col min="7932" max="7936" width="7.85546875" style="37"/>
    <col min="7937" max="7937" width="1.7109375" style="37" customWidth="1"/>
    <col min="7938" max="7938" width="72.7109375" style="37" customWidth="1"/>
    <col min="7939" max="7940" width="14.5703125" style="37" customWidth="1"/>
    <col min="7941" max="8187" width="11.42578125" style="37" customWidth="1"/>
    <col min="8188" max="8192" width="7.85546875" style="37"/>
    <col min="8193" max="8193" width="1.7109375" style="37" customWidth="1"/>
    <col min="8194" max="8194" width="72.7109375" style="37" customWidth="1"/>
    <col min="8195" max="8196" width="14.5703125" style="37" customWidth="1"/>
    <col min="8197" max="8443" width="11.42578125" style="37" customWidth="1"/>
    <col min="8444" max="8448" width="7.85546875" style="37"/>
    <col min="8449" max="8449" width="1.7109375" style="37" customWidth="1"/>
    <col min="8450" max="8450" width="72.7109375" style="37" customWidth="1"/>
    <col min="8451" max="8452" width="14.5703125" style="37" customWidth="1"/>
    <col min="8453" max="8699" width="11.42578125" style="37" customWidth="1"/>
    <col min="8700" max="8704" width="7.85546875" style="37"/>
    <col min="8705" max="8705" width="1.7109375" style="37" customWidth="1"/>
    <col min="8706" max="8706" width="72.7109375" style="37" customWidth="1"/>
    <col min="8707" max="8708" width="14.5703125" style="37" customWidth="1"/>
    <col min="8709" max="8955" width="11.42578125" style="37" customWidth="1"/>
    <col min="8956" max="8960" width="7.85546875" style="37"/>
    <col min="8961" max="8961" width="1.7109375" style="37" customWidth="1"/>
    <col min="8962" max="8962" width="72.7109375" style="37" customWidth="1"/>
    <col min="8963" max="8964" width="14.5703125" style="37" customWidth="1"/>
    <col min="8965" max="9211" width="11.42578125" style="37" customWidth="1"/>
    <col min="9212" max="9216" width="7.85546875" style="37"/>
    <col min="9217" max="9217" width="1.7109375" style="37" customWidth="1"/>
    <col min="9218" max="9218" width="72.7109375" style="37" customWidth="1"/>
    <col min="9219" max="9220" width="14.5703125" style="37" customWidth="1"/>
    <col min="9221" max="9467" width="11.42578125" style="37" customWidth="1"/>
    <col min="9468" max="9472" width="7.85546875" style="37"/>
    <col min="9473" max="9473" width="1.7109375" style="37" customWidth="1"/>
    <col min="9474" max="9474" width="72.7109375" style="37" customWidth="1"/>
    <col min="9475" max="9476" width="14.5703125" style="37" customWidth="1"/>
    <col min="9477" max="9723" width="11.42578125" style="37" customWidth="1"/>
    <col min="9724" max="9728" width="7.85546875" style="37"/>
    <col min="9729" max="9729" width="1.7109375" style="37" customWidth="1"/>
    <col min="9730" max="9730" width="72.7109375" style="37" customWidth="1"/>
    <col min="9731" max="9732" width="14.5703125" style="37" customWidth="1"/>
    <col min="9733" max="9979" width="11.42578125" style="37" customWidth="1"/>
    <col min="9980" max="9984" width="7.85546875" style="37"/>
    <col min="9985" max="9985" width="1.7109375" style="37" customWidth="1"/>
    <col min="9986" max="9986" width="72.7109375" style="37" customWidth="1"/>
    <col min="9987" max="9988" width="14.5703125" style="37" customWidth="1"/>
    <col min="9989" max="10235" width="11.42578125" style="37" customWidth="1"/>
    <col min="10236" max="10240" width="7.85546875" style="37"/>
    <col min="10241" max="10241" width="1.7109375" style="37" customWidth="1"/>
    <col min="10242" max="10242" width="72.7109375" style="37" customWidth="1"/>
    <col min="10243" max="10244" width="14.5703125" style="37" customWidth="1"/>
    <col min="10245" max="10491" width="11.42578125" style="37" customWidth="1"/>
    <col min="10492" max="10496" width="7.85546875" style="37"/>
    <col min="10497" max="10497" width="1.7109375" style="37" customWidth="1"/>
    <col min="10498" max="10498" width="72.7109375" style="37" customWidth="1"/>
    <col min="10499" max="10500" width="14.5703125" style="37" customWidth="1"/>
    <col min="10501" max="10747" width="11.42578125" style="37" customWidth="1"/>
    <col min="10748" max="10752" width="7.85546875" style="37"/>
    <col min="10753" max="10753" width="1.7109375" style="37" customWidth="1"/>
    <col min="10754" max="10754" width="72.7109375" style="37" customWidth="1"/>
    <col min="10755" max="10756" width="14.5703125" style="37" customWidth="1"/>
    <col min="10757" max="11003" width="11.42578125" style="37" customWidth="1"/>
    <col min="11004" max="11008" width="7.85546875" style="37"/>
    <col min="11009" max="11009" width="1.7109375" style="37" customWidth="1"/>
    <col min="11010" max="11010" width="72.7109375" style="37" customWidth="1"/>
    <col min="11011" max="11012" width="14.5703125" style="37" customWidth="1"/>
    <col min="11013" max="11259" width="11.42578125" style="37" customWidth="1"/>
    <col min="11260" max="11264" width="7.85546875" style="37"/>
    <col min="11265" max="11265" width="1.7109375" style="37" customWidth="1"/>
    <col min="11266" max="11266" width="72.7109375" style="37" customWidth="1"/>
    <col min="11267" max="11268" width="14.5703125" style="37" customWidth="1"/>
    <col min="11269" max="11515" width="11.42578125" style="37" customWidth="1"/>
    <col min="11516" max="11520" width="7.85546875" style="37"/>
    <col min="11521" max="11521" width="1.7109375" style="37" customWidth="1"/>
    <col min="11522" max="11522" width="72.7109375" style="37" customWidth="1"/>
    <col min="11523" max="11524" width="14.5703125" style="37" customWidth="1"/>
    <col min="11525" max="11771" width="11.42578125" style="37" customWidth="1"/>
    <col min="11772" max="11776" width="7.85546875" style="37"/>
    <col min="11777" max="11777" width="1.7109375" style="37" customWidth="1"/>
    <col min="11778" max="11778" width="72.7109375" style="37" customWidth="1"/>
    <col min="11779" max="11780" width="14.5703125" style="37" customWidth="1"/>
    <col min="11781" max="12027" width="11.42578125" style="37" customWidth="1"/>
    <col min="12028" max="12032" width="7.85546875" style="37"/>
    <col min="12033" max="12033" width="1.7109375" style="37" customWidth="1"/>
    <col min="12034" max="12034" width="72.7109375" style="37" customWidth="1"/>
    <col min="12035" max="12036" width="14.5703125" style="37" customWidth="1"/>
    <col min="12037" max="12283" width="11.42578125" style="37" customWidth="1"/>
    <col min="12284" max="12288" width="7.85546875" style="37"/>
    <col min="12289" max="12289" width="1.7109375" style="37" customWidth="1"/>
    <col min="12290" max="12290" width="72.7109375" style="37" customWidth="1"/>
    <col min="12291" max="12292" width="14.5703125" style="37" customWidth="1"/>
    <col min="12293" max="12539" width="11.42578125" style="37" customWidth="1"/>
    <col min="12540" max="12544" width="7.85546875" style="37"/>
    <col min="12545" max="12545" width="1.7109375" style="37" customWidth="1"/>
    <col min="12546" max="12546" width="72.7109375" style="37" customWidth="1"/>
    <col min="12547" max="12548" width="14.5703125" style="37" customWidth="1"/>
    <col min="12549" max="12795" width="11.42578125" style="37" customWidth="1"/>
    <col min="12796" max="12800" width="7.85546875" style="37"/>
    <col min="12801" max="12801" width="1.7109375" style="37" customWidth="1"/>
    <col min="12802" max="12802" width="72.7109375" style="37" customWidth="1"/>
    <col min="12803" max="12804" width="14.5703125" style="37" customWidth="1"/>
    <col min="12805" max="13051" width="11.42578125" style="37" customWidth="1"/>
    <col min="13052" max="13056" width="7.85546875" style="37"/>
    <col min="13057" max="13057" width="1.7109375" style="37" customWidth="1"/>
    <col min="13058" max="13058" width="72.7109375" style="37" customWidth="1"/>
    <col min="13059" max="13060" width="14.5703125" style="37" customWidth="1"/>
    <col min="13061" max="13307" width="11.42578125" style="37" customWidth="1"/>
    <col min="13308" max="13312" width="7.85546875" style="37"/>
    <col min="13313" max="13313" width="1.7109375" style="37" customWidth="1"/>
    <col min="13314" max="13314" width="72.7109375" style="37" customWidth="1"/>
    <col min="13315" max="13316" width="14.5703125" style="37" customWidth="1"/>
    <col min="13317" max="13563" width="11.42578125" style="37" customWidth="1"/>
    <col min="13564" max="13568" width="7.85546875" style="37"/>
    <col min="13569" max="13569" width="1.7109375" style="37" customWidth="1"/>
    <col min="13570" max="13570" width="72.7109375" style="37" customWidth="1"/>
    <col min="13571" max="13572" width="14.5703125" style="37" customWidth="1"/>
    <col min="13573" max="13819" width="11.42578125" style="37" customWidth="1"/>
    <col min="13820" max="13824" width="7.85546875" style="37"/>
    <col min="13825" max="13825" width="1.7109375" style="37" customWidth="1"/>
    <col min="13826" max="13826" width="72.7109375" style="37" customWidth="1"/>
    <col min="13827" max="13828" width="14.5703125" style="37" customWidth="1"/>
    <col min="13829" max="14075" width="11.42578125" style="37" customWidth="1"/>
    <col min="14076" max="14080" width="7.85546875" style="37"/>
    <col min="14081" max="14081" width="1.7109375" style="37" customWidth="1"/>
    <col min="14082" max="14082" width="72.7109375" style="37" customWidth="1"/>
    <col min="14083" max="14084" width="14.5703125" style="37" customWidth="1"/>
    <col min="14085" max="14331" width="11.42578125" style="37" customWidth="1"/>
    <col min="14332" max="14336" width="7.85546875" style="37"/>
    <col min="14337" max="14337" width="1.7109375" style="37" customWidth="1"/>
    <col min="14338" max="14338" width="72.7109375" style="37" customWidth="1"/>
    <col min="14339" max="14340" width="14.5703125" style="37" customWidth="1"/>
    <col min="14341" max="14587" width="11.42578125" style="37" customWidth="1"/>
    <col min="14588" max="14592" width="7.85546875" style="37"/>
    <col min="14593" max="14593" width="1.7109375" style="37" customWidth="1"/>
    <col min="14594" max="14594" width="72.7109375" style="37" customWidth="1"/>
    <col min="14595" max="14596" width="14.5703125" style="37" customWidth="1"/>
    <col min="14597" max="14843" width="11.42578125" style="37" customWidth="1"/>
    <col min="14844" max="14848" width="7.85546875" style="37"/>
    <col min="14849" max="14849" width="1.7109375" style="37" customWidth="1"/>
    <col min="14850" max="14850" width="72.7109375" style="37" customWidth="1"/>
    <col min="14851" max="14852" width="14.5703125" style="37" customWidth="1"/>
    <col min="14853" max="15099" width="11.42578125" style="37" customWidth="1"/>
    <col min="15100" max="15104" width="7.85546875" style="37"/>
    <col min="15105" max="15105" width="1.7109375" style="37" customWidth="1"/>
    <col min="15106" max="15106" width="72.7109375" style="37" customWidth="1"/>
    <col min="15107" max="15108" width="14.5703125" style="37" customWidth="1"/>
    <col min="15109" max="15355" width="11.42578125" style="37" customWidth="1"/>
    <col min="15356" max="15360" width="7.85546875" style="37"/>
    <col min="15361" max="15361" width="1.7109375" style="37" customWidth="1"/>
    <col min="15362" max="15362" width="72.7109375" style="37" customWidth="1"/>
    <col min="15363" max="15364" width="14.5703125" style="37" customWidth="1"/>
    <col min="15365" max="15611" width="11.42578125" style="37" customWidth="1"/>
    <col min="15612" max="15616" width="7.85546875" style="37"/>
    <col min="15617" max="15617" width="1.7109375" style="37" customWidth="1"/>
    <col min="15618" max="15618" width="72.7109375" style="37" customWidth="1"/>
    <col min="15619" max="15620" width="14.5703125" style="37" customWidth="1"/>
    <col min="15621" max="15867" width="11.42578125" style="37" customWidth="1"/>
    <col min="15868" max="15872" width="7.85546875" style="37"/>
    <col min="15873" max="15873" width="1.7109375" style="37" customWidth="1"/>
    <col min="15874" max="15874" width="72.7109375" style="37" customWidth="1"/>
    <col min="15875" max="15876" width="14.5703125" style="37" customWidth="1"/>
    <col min="15877" max="16123" width="11.42578125" style="37" customWidth="1"/>
    <col min="16124" max="16128" width="7.85546875" style="37"/>
    <col min="16129" max="16129" width="1.7109375" style="37" customWidth="1"/>
    <col min="16130" max="16130" width="72.7109375" style="37" customWidth="1"/>
    <col min="16131" max="16132" width="14.5703125" style="37" customWidth="1"/>
    <col min="16133" max="16379" width="11.42578125" style="37" customWidth="1"/>
    <col min="16380" max="16384" width="7.85546875" style="37"/>
  </cols>
  <sheetData>
    <row r="1" spans="1:4" ht="52.5" customHeight="1" x14ac:dyDescent="0.2">
      <c r="A1" s="36"/>
      <c r="B1" s="36"/>
      <c r="C1" s="36"/>
      <c r="D1" s="36"/>
    </row>
    <row r="2" spans="1:4" ht="12.75" x14ac:dyDescent="0.2">
      <c r="A2" s="38" t="s">
        <v>0</v>
      </c>
      <c r="B2" s="38"/>
      <c r="C2" s="38"/>
      <c r="D2" s="38"/>
    </row>
    <row r="3" spans="1:4" ht="12.75" customHeight="1" x14ac:dyDescent="0.2">
      <c r="A3" s="38" t="s">
        <v>43</v>
      </c>
      <c r="B3" s="38"/>
      <c r="C3" s="38"/>
      <c r="D3" s="38"/>
    </row>
    <row r="4" spans="1:4" ht="15" customHeight="1" x14ac:dyDescent="0.2">
      <c r="A4" s="39" t="s">
        <v>2</v>
      </c>
      <c r="B4" s="39"/>
      <c r="C4" s="39"/>
      <c r="D4" s="39"/>
    </row>
    <row r="5" spans="1:4" ht="13.5" thickBot="1" x14ac:dyDescent="0.25">
      <c r="A5" s="40"/>
      <c r="B5" s="41"/>
      <c r="C5" s="41"/>
      <c r="D5" s="41"/>
    </row>
    <row r="6" spans="1:4" ht="12.75" x14ac:dyDescent="0.2">
      <c r="A6" s="40"/>
      <c r="B6" s="42" t="s">
        <v>44</v>
      </c>
      <c r="C6" s="43">
        <v>2020</v>
      </c>
      <c r="D6" s="44">
        <v>2019</v>
      </c>
    </row>
    <row r="7" spans="1:4" ht="12.75" x14ac:dyDescent="0.2">
      <c r="A7" s="40"/>
      <c r="B7" s="45"/>
      <c r="C7" s="46"/>
      <c r="D7" s="47"/>
    </row>
    <row r="8" spans="1:4" ht="12.75" x14ac:dyDescent="0.2">
      <c r="A8" s="40"/>
      <c r="B8" s="48" t="s">
        <v>45</v>
      </c>
      <c r="C8" s="49"/>
      <c r="D8" s="50"/>
    </row>
    <row r="9" spans="1:4" ht="12.75" x14ac:dyDescent="0.2">
      <c r="A9" s="40"/>
      <c r="B9" s="45" t="s">
        <v>46</v>
      </c>
      <c r="C9" s="46">
        <v>5245816</v>
      </c>
      <c r="D9" s="47">
        <v>6236227</v>
      </c>
    </row>
    <row r="10" spans="1:4" ht="12.75" x14ac:dyDescent="0.2">
      <c r="A10" s="40"/>
      <c r="B10" s="48" t="s">
        <v>47</v>
      </c>
      <c r="C10" s="49">
        <f>SUM(C9)</f>
        <v>5245816</v>
      </c>
      <c r="D10" s="50">
        <f>SUM(D9)</f>
        <v>6236227</v>
      </c>
    </row>
    <row r="11" spans="1:4" ht="8.25" customHeight="1" x14ac:dyDescent="0.2">
      <c r="A11" s="40"/>
      <c r="B11" s="45"/>
      <c r="C11" s="46"/>
      <c r="D11" s="47"/>
    </row>
    <row r="12" spans="1:4" ht="12.75" x14ac:dyDescent="0.2">
      <c r="A12" s="40"/>
      <c r="B12" s="48" t="s">
        <v>48</v>
      </c>
      <c r="C12" s="49"/>
      <c r="D12" s="50"/>
    </row>
    <row r="13" spans="1:4" ht="12.75" x14ac:dyDescent="0.2">
      <c r="A13" s="40"/>
      <c r="B13" s="45" t="s">
        <v>49</v>
      </c>
      <c r="C13" s="46">
        <v>2382947</v>
      </c>
      <c r="D13" s="47">
        <v>2495781</v>
      </c>
    </row>
    <row r="14" spans="1:4" ht="12.75" x14ac:dyDescent="0.2">
      <c r="A14" s="40"/>
      <c r="B14" s="45" t="s">
        <v>50</v>
      </c>
      <c r="C14" s="46">
        <v>105812</v>
      </c>
      <c r="D14" s="47">
        <v>100039</v>
      </c>
    </row>
    <row r="15" spans="1:4" ht="12.75" x14ac:dyDescent="0.2">
      <c r="A15" s="40"/>
      <c r="B15" s="45" t="s">
        <v>51</v>
      </c>
      <c r="C15" s="46">
        <v>102042</v>
      </c>
      <c r="D15" s="47">
        <v>111294</v>
      </c>
    </row>
    <row r="16" spans="1:4" ht="12.75" x14ac:dyDescent="0.2">
      <c r="A16" s="40"/>
      <c r="B16" s="48" t="s">
        <v>47</v>
      </c>
      <c r="C16" s="49">
        <f>SUM(C13:C15)</f>
        <v>2590801</v>
      </c>
      <c r="D16" s="50">
        <f>SUM(D13:D15)</f>
        <v>2707114</v>
      </c>
    </row>
    <row r="17" spans="1:4" ht="8.25" customHeight="1" x14ac:dyDescent="0.2">
      <c r="A17" s="40"/>
      <c r="B17" s="45"/>
      <c r="C17" s="46"/>
      <c r="D17" s="47"/>
    </row>
    <row r="18" spans="1:4" ht="12.75" x14ac:dyDescent="0.2">
      <c r="A18" s="40"/>
      <c r="B18" s="51" t="s">
        <v>52</v>
      </c>
      <c r="C18" s="52">
        <f>+C10-C16</f>
        <v>2655015</v>
      </c>
      <c r="D18" s="53">
        <f>D10-D16</f>
        <v>3529113</v>
      </c>
    </row>
    <row r="19" spans="1:4" ht="8.25" customHeight="1" x14ac:dyDescent="0.2">
      <c r="A19" s="40"/>
      <c r="B19" s="45"/>
      <c r="C19" s="46"/>
      <c r="D19" s="47"/>
    </row>
    <row r="20" spans="1:4" ht="12.75" x14ac:dyDescent="0.2">
      <c r="A20" s="40"/>
      <c r="B20" s="48" t="s">
        <v>53</v>
      </c>
      <c r="C20" s="49"/>
      <c r="D20" s="50"/>
    </row>
    <row r="21" spans="1:4" ht="12.75" x14ac:dyDescent="0.2">
      <c r="A21" s="40"/>
      <c r="B21" s="45" t="s">
        <v>54</v>
      </c>
      <c r="C21" s="46">
        <v>1062550</v>
      </c>
      <c r="D21" s="47">
        <v>1056210</v>
      </c>
    </row>
    <row r="22" spans="1:4" ht="12.75" x14ac:dyDescent="0.2">
      <c r="A22" s="40"/>
      <c r="B22" s="45" t="s">
        <v>55</v>
      </c>
      <c r="C22" s="46">
        <v>113642</v>
      </c>
      <c r="D22" s="47">
        <v>99676</v>
      </c>
    </row>
    <row r="23" spans="1:4" ht="12.75" x14ac:dyDescent="0.2">
      <c r="A23" s="40"/>
      <c r="B23" s="45" t="s">
        <v>56</v>
      </c>
      <c r="C23" s="46">
        <v>680</v>
      </c>
      <c r="D23" s="47">
        <v>1001</v>
      </c>
    </row>
    <row r="24" spans="1:4" ht="12.75" x14ac:dyDescent="0.2">
      <c r="A24" s="40"/>
      <c r="B24" s="48" t="s">
        <v>47</v>
      </c>
      <c r="C24" s="49">
        <f>SUM(C21:C23)</f>
        <v>1176872</v>
      </c>
      <c r="D24" s="50">
        <f>SUM(D21:D23)</f>
        <v>1156887</v>
      </c>
    </row>
    <row r="25" spans="1:4" ht="8.25" customHeight="1" x14ac:dyDescent="0.2">
      <c r="A25" s="40"/>
      <c r="B25" s="45"/>
      <c r="C25" s="46"/>
      <c r="D25" s="47"/>
    </row>
    <row r="26" spans="1:4" ht="12.75" x14ac:dyDescent="0.2">
      <c r="A26" s="40"/>
      <c r="B26" s="48" t="s">
        <v>57</v>
      </c>
      <c r="C26" s="49"/>
      <c r="D26" s="50"/>
    </row>
    <row r="27" spans="1:4" ht="12.75" x14ac:dyDescent="0.2">
      <c r="A27" s="40"/>
      <c r="B27" s="45" t="s">
        <v>58</v>
      </c>
      <c r="C27" s="46">
        <v>91</v>
      </c>
      <c r="D27" s="47">
        <v>21</v>
      </c>
    </row>
    <row r="28" spans="1:4" ht="12.75" x14ac:dyDescent="0.2">
      <c r="A28" s="40"/>
      <c r="B28" s="45" t="s">
        <v>59</v>
      </c>
      <c r="C28" s="54">
        <v>-117784</v>
      </c>
      <c r="D28" s="55">
        <v>-119831</v>
      </c>
    </row>
    <row r="29" spans="1:4" ht="12.75" x14ac:dyDescent="0.2">
      <c r="A29" s="40"/>
      <c r="B29" s="48" t="s">
        <v>47</v>
      </c>
      <c r="C29" s="56">
        <f>SUM(C27:C28)</f>
        <v>-117693</v>
      </c>
      <c r="D29" s="57">
        <f>SUM(D27:D28)</f>
        <v>-119810</v>
      </c>
    </row>
    <row r="30" spans="1:4" ht="8.25" customHeight="1" x14ac:dyDescent="0.2">
      <c r="A30" s="40"/>
      <c r="B30" s="45"/>
      <c r="C30" s="54"/>
      <c r="D30" s="55"/>
    </row>
    <row r="31" spans="1:4" ht="12.75" x14ac:dyDescent="0.2">
      <c r="A31" s="40"/>
      <c r="B31" s="48" t="s">
        <v>60</v>
      </c>
      <c r="C31" s="56"/>
      <c r="D31" s="57"/>
    </row>
    <row r="32" spans="1:4" ht="12.75" x14ac:dyDescent="0.2">
      <c r="A32" s="40"/>
      <c r="B32" s="45" t="s">
        <v>61</v>
      </c>
      <c r="C32" s="54">
        <v>357</v>
      </c>
      <c r="D32" s="55">
        <v>1515</v>
      </c>
    </row>
    <row r="33" spans="1:6" ht="12.75" x14ac:dyDescent="0.2">
      <c r="A33" s="40"/>
      <c r="B33" s="45" t="s">
        <v>62</v>
      </c>
      <c r="C33" s="54">
        <v>-598</v>
      </c>
      <c r="D33" s="55">
        <v>-283</v>
      </c>
    </row>
    <row r="34" spans="1:6" ht="12.75" x14ac:dyDescent="0.2">
      <c r="A34" s="40"/>
      <c r="B34" s="45" t="s">
        <v>63</v>
      </c>
      <c r="C34" s="54">
        <v>11258</v>
      </c>
      <c r="D34" s="55">
        <v>19649</v>
      </c>
    </row>
    <row r="35" spans="1:6" ht="12.75" x14ac:dyDescent="0.2">
      <c r="A35" s="40"/>
      <c r="B35" s="45" t="s">
        <v>64</v>
      </c>
      <c r="C35" s="54">
        <v>-3984</v>
      </c>
      <c r="D35" s="55">
        <v>-30226</v>
      </c>
    </row>
    <row r="36" spans="1:6" ht="12.75" x14ac:dyDescent="0.2">
      <c r="A36" s="40"/>
      <c r="B36" s="48" t="s">
        <v>47</v>
      </c>
      <c r="C36" s="56">
        <f>SUM(C32:C35)</f>
        <v>7033</v>
      </c>
      <c r="D36" s="57">
        <f>SUM(D32:D35)</f>
        <v>-9345</v>
      </c>
    </row>
    <row r="37" spans="1:6" ht="8.25" customHeight="1" x14ac:dyDescent="0.2">
      <c r="A37" s="40"/>
      <c r="B37" s="45"/>
      <c r="C37" s="46"/>
      <c r="D37" s="47"/>
    </row>
    <row r="38" spans="1:6" ht="12.75" x14ac:dyDescent="0.2">
      <c r="A38" s="40"/>
      <c r="B38" s="58" t="s">
        <v>65</v>
      </c>
      <c r="C38" s="56">
        <f>C10-C16-C24-C29-C36</f>
        <v>1588803</v>
      </c>
      <c r="D38" s="57">
        <f>D10-D16-D24-D29-D36</f>
        <v>2501381</v>
      </c>
    </row>
    <row r="39" spans="1:6" ht="8.25" customHeight="1" x14ac:dyDescent="0.2">
      <c r="A39" s="40"/>
      <c r="B39" s="45"/>
      <c r="C39" s="46"/>
      <c r="D39" s="47"/>
    </row>
    <row r="40" spans="1:6" ht="12.75" x14ac:dyDescent="0.2">
      <c r="A40" s="40"/>
      <c r="B40" s="45" t="s">
        <v>66</v>
      </c>
      <c r="C40" s="46">
        <v>385168</v>
      </c>
      <c r="D40" s="47">
        <v>625634</v>
      </c>
    </row>
    <row r="41" spans="1:6" ht="12.75" x14ac:dyDescent="0.2">
      <c r="A41" s="40"/>
      <c r="B41" s="45" t="s">
        <v>67</v>
      </c>
      <c r="C41" s="46">
        <v>44936</v>
      </c>
      <c r="D41" s="47">
        <v>73066</v>
      </c>
    </row>
    <row r="42" spans="1:6" ht="12.75" x14ac:dyDescent="0.2">
      <c r="A42" s="40"/>
      <c r="B42" s="48" t="s">
        <v>68</v>
      </c>
      <c r="C42" s="49">
        <f>+C38-C40-C41</f>
        <v>1158699</v>
      </c>
      <c r="D42" s="50">
        <f>+D38-D40-D41</f>
        <v>1802681</v>
      </c>
    </row>
    <row r="43" spans="1:6" ht="12.75" x14ac:dyDescent="0.2">
      <c r="A43" s="40"/>
      <c r="B43" s="45"/>
      <c r="C43" s="46"/>
      <c r="D43" s="47"/>
    </row>
    <row r="44" spans="1:6" ht="13.5" thickBot="1" x14ac:dyDescent="0.25">
      <c r="A44" s="40"/>
      <c r="B44" s="59" t="s">
        <v>69</v>
      </c>
      <c r="C44" s="60">
        <v>1158699</v>
      </c>
      <c r="D44" s="61">
        <v>1802681</v>
      </c>
      <c r="F44" s="27"/>
    </row>
    <row r="45" spans="1:6" ht="12.75" x14ac:dyDescent="0.2">
      <c r="A45" s="40"/>
      <c r="B45" s="62"/>
      <c r="C45" s="63"/>
      <c r="D45" s="63"/>
    </row>
    <row r="46" spans="1:6" ht="12.75" x14ac:dyDescent="0.2">
      <c r="A46" s="64"/>
      <c r="B46" s="65" t="s">
        <v>70</v>
      </c>
      <c r="C46" s="66">
        <f>C44/1000000</f>
        <v>1.1586989999999999</v>
      </c>
      <c r="D46" s="66">
        <f>D44/1000000</f>
        <v>1.802681</v>
      </c>
    </row>
    <row r="47" spans="1:6" ht="12.75" x14ac:dyDescent="0.2">
      <c r="A47" s="40"/>
      <c r="B47" s="62"/>
      <c r="C47" s="63"/>
      <c r="D47" s="63"/>
    </row>
    <row r="48" spans="1:6" ht="12.75" x14ac:dyDescent="0.2">
      <c r="A48" s="40"/>
      <c r="B48" s="62"/>
      <c r="C48" s="63"/>
      <c r="D48" s="63"/>
    </row>
    <row r="49" spans="1:4" ht="11.25" x14ac:dyDescent="0.2"/>
    <row r="50" spans="1:4" ht="11.25" x14ac:dyDescent="0.2"/>
    <row r="51" spans="1:4" ht="11.25" x14ac:dyDescent="0.2"/>
    <row r="52" spans="1:4" ht="12" x14ac:dyDescent="0.2">
      <c r="A52" s="68"/>
      <c r="B52" s="69"/>
      <c r="C52" s="70"/>
      <c r="D52" s="70"/>
    </row>
    <row r="53" spans="1:4" ht="12.75" x14ac:dyDescent="0.2">
      <c r="A53" s="40"/>
      <c r="B53" s="71"/>
      <c r="C53" s="72"/>
      <c r="D53" s="72"/>
    </row>
    <row r="54" spans="1:4" ht="12" x14ac:dyDescent="0.2">
      <c r="A54" s="68"/>
      <c r="B54" s="73" t="s">
        <v>37</v>
      </c>
      <c r="C54" s="74" t="s">
        <v>39</v>
      </c>
      <c r="D54" s="74"/>
    </row>
    <row r="55" spans="1:4" ht="12" x14ac:dyDescent="0.2">
      <c r="A55" s="68"/>
      <c r="B55" s="75" t="s">
        <v>40</v>
      </c>
      <c r="C55" s="76" t="s">
        <v>42</v>
      </c>
      <c r="D55" s="76"/>
    </row>
    <row r="56" spans="1:4" ht="11.25" x14ac:dyDescent="0.2"/>
    <row r="57" spans="1:4" ht="11.25" x14ac:dyDescent="0.2"/>
  </sheetData>
  <sheetProtection algorithmName="SHA-512" hashValue="cuPYTjkSRYBbBUvo0hkfrb4ghx0q5pcFZwnP1UdN+p2spHW64gOUSDyBu21BdnciV8cD4EVe6segDUKjbn98Fg==" saltValue="tPN24Ao694IzYLuqJZ8bFA==" spinCount="100000" sheet="1" objects="1" scenarios="1" selectLockedCells="1" selectUnlockedCell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2:D52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Estado de Resultados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CGALINDO</dc:creator>
  <cp:lastModifiedBy>CGALINDO</cp:lastModifiedBy>
  <dcterms:created xsi:type="dcterms:W3CDTF">2020-03-09T15:47:29Z</dcterms:created>
  <dcterms:modified xsi:type="dcterms:W3CDTF">2020-03-09T16:46:44Z</dcterms:modified>
</cp:coreProperties>
</file>