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DPENTAGONO\Documents\Müller\Fondeo\SGB\BVES\Publicacion EEFF\2020\"/>
    </mc:Choice>
  </mc:AlternateContent>
  <bookViews>
    <workbookView xWindow="0" yWindow="0" windowWidth="28800" windowHeight="12435" tabRatio="500" activeTab="1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E17" i="1" l="1"/>
  <c r="E38" i="1"/>
  <c r="E9" i="1"/>
  <c r="E47" i="1"/>
  <c r="E30" i="1"/>
  <c r="E15" i="2"/>
  <c r="E20" i="2"/>
  <c r="E27" i="2"/>
  <c r="E41" i="1"/>
  <c r="E48" i="1"/>
  <c r="E27" i="1"/>
  <c r="E28" i="2"/>
  <c r="E30" i="2"/>
</calcChain>
</file>

<file path=xl/sharedStrings.xml><?xml version="1.0" encoding="utf-8"?>
<sst xmlns="http://schemas.openxmlformats.org/spreadsheetml/2006/main" count="128" uniqueCount="120">
  <si>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</si>
  <si>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</si>
  <si>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</si>
  <si>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</si>
  <si>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</si>
  <si>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</si>
  <si>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</si>
  <si>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</si>
  <si>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</si>
  <si>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</si>
  <si>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</si>
  <si>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</si>
  <si>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</si>
  <si>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</si>
  <si>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</si>
  <si>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</si>
  <si>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</si>
  <si>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</si>
  <si>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</si>
  <si>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</si>
  <si>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</si>
  <si>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</si>
  <si>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</si>
  <si>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</si>
  <si>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</si>
  <si>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</si>
  <si>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</si>
  <si>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</si>
  <si>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</si>
  <si>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</si>
  <si>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</si>
  <si>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</si>
  <si>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</si>
  <si>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</si>
  <si>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</si>
  <si>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</si>
  <si>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</si>
  <si>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</si>
  <si>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</si>
  <si>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</si>
  <si>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</si>
  <si>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</si>
  <si>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</si>
  <si>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</si>
  <si>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</si>
  <si>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</si>
  <si>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</si>
  <si>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</si>
  <si>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</si>
  <si>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</si>
  <si>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</si>
  <si>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</si>
  <si>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</si>
  <si>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</si>
  <si>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</si>
  <si>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</si>
  <si>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</si>
  <si>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</si>
  <si>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</si>
  <si>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</si>
  <si>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</si>
  <si>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</si>
  <si>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</si>
  <si>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</si>
  <si>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</si>
  <si>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</si>
  <si>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</si>
  <si>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</si>
  <si>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</si>
  <si>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</si>
  <si>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</si>
  <si>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</si>
  <si>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</si>
  <si>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</si>
  <si>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</si>
  <si>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</si>
  <si>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</si>
  <si>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</si>
  <si>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</si>
  <si>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</si>
  <si>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</si>
  <si>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</si>
  <si>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</si>
  <si>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</si>
  <si>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</si>
  <si>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</si>
  <si>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</si>
  <si>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</si>
  <si>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</si>
  <si>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</si>
  <si>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</si>
  <si>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</si>
  <si>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</si>
  <si>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</si>
  <si>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</si>
  <si>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</si>
  <si>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</si>
  <si>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</si>
  <si>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</si>
  <si>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</si>
  <si>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</si>
  <si>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</si>
  <si>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</si>
  <si>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</si>
  <si>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</si>
  <si>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</si>
  <si>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</si>
  <si>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</si>
  <si>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</si>
  <si>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</si>
  <si>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</si>
  <si>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</si>
  <si>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</si>
  <si>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</si>
  <si>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</si>
  <si>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</si>
  <si>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</si>
  <si>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</si>
  <si>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resultados del 01 de enero al 31 de enero  de 2020</t>
  </si>
  <si>
    <t>Estado de Situación Financiera al 31 de enero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</si>
</sst>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72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5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7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9"/>
  <sheetViews>
    <sheetView showGridLines="0" showOutlineSymbols="0" view="pageBreakPreview" zoomScale="130" zoomScaleNormal="100" zoomScaleSheetLayoutView="130" workbookViewId="0">
      <selection activeCell="E36" sqref="E36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115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116</v>
      </c>
      <c r="D4" s="38"/>
      <c r="E4" s="39" t="s">
        <v>114</v>
      </c>
      <c r="I4" s="1"/>
      <c r="J4" s="1"/>
      <c r="K4" s="4"/>
      <c r="L4" s="4"/>
    </row>
    <row r="5" spans="1:12" s="26" customFormat="1" ht="20.25" customHeight="1" x14ac:dyDescent="0.25">
      <c r="B5" s="44" t="s">
        <v>119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100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8905866.7899999991</v>
      </c>
      <c r="F9" s="9"/>
    </row>
    <row r="10" spans="1:12" x14ac:dyDescent="0.2">
      <c r="B10" s="8" t="s">
        <v>5</v>
      </c>
      <c r="C10" s="6" t="s">
        <v>6</v>
      </c>
      <c r="D10" s="9"/>
      <c r="E10" s="9">
        <v>788227.39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29839.95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5703895.21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1409260.65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53676.27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920967.32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2051757.22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122704.49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1072563.02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87031.28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13274.92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65723.259999999995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235646.04</v>
      </c>
      <c r="F25" s="9"/>
    </row>
    <row r="26" spans="2:6" x14ac:dyDescent="0.2">
      <c r="B26" s="8" t="s">
        <v>112</v>
      </c>
      <c r="C26" s="6" t="s">
        <v>113</v>
      </c>
      <c r="D26" s="9"/>
      <c r="E26" s="27">
        <v>446024.92</v>
      </c>
      <c r="F26" s="9"/>
    </row>
    <row r="27" spans="2:6" ht="16.5" customHeight="1" thickBot="1" x14ac:dyDescent="0.25">
      <c r="B27" s="8"/>
      <c r="C27" s="13" t="s">
        <v>84</v>
      </c>
      <c r="D27" s="14" t="s">
        <v>105</v>
      </c>
      <c r="E27" s="15">
        <f>E9+E17</f>
        <v>10957624.01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6481679.2599999998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6217472.8300000001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89546.66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8497.81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15125.67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91675.18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59361.11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163720.64000000001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129754.21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33966.43</v>
      </c>
      <c r="F40" s="9"/>
    </row>
    <row r="41" spans="2:6" ht="16.5" customHeight="1" x14ac:dyDescent="0.2">
      <c r="B41" s="8"/>
      <c r="C41" s="17" t="s">
        <v>103</v>
      </c>
      <c r="D41" s="18"/>
      <c r="E41" s="19">
        <f>E30+E38</f>
        <v>6645399.8999999994</v>
      </c>
      <c r="F41" s="9"/>
    </row>
    <row r="42" spans="2:6" x14ac:dyDescent="0.2">
      <c r="B42" s="16" t="s">
        <v>101</v>
      </c>
      <c r="C42" s="11" t="s">
        <v>102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1569953.48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739870.63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4312224.1100000003</v>
      </c>
      <c r="F47" s="9"/>
    </row>
    <row r="48" spans="2:6" ht="16.5" customHeight="1" thickBot="1" x14ac:dyDescent="0.25">
      <c r="B48" s="8"/>
      <c r="C48" s="17" t="s">
        <v>86</v>
      </c>
      <c r="D48" s="18" t="s">
        <v>105</v>
      </c>
      <c r="E48" s="20">
        <f>E41+E47</f>
        <v>10957624.01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98</v>
      </c>
      <c r="D54" s="5" t="s">
        <v>109</v>
      </c>
      <c r="E54" s="9"/>
      <c r="F54" s="9"/>
    </row>
    <row r="55" spans="2:6" x14ac:dyDescent="0.2">
      <c r="B55" s="5" t="s">
        <v>99</v>
      </c>
      <c r="D55" s="5" t="s">
        <v>110</v>
      </c>
      <c r="E55" s="9"/>
      <c r="F55" s="9"/>
    </row>
    <row r="56" spans="2:6" x14ac:dyDescent="0.2">
      <c r="D56" s="5" t="s">
        <v>111</v>
      </c>
      <c r="E56" s="9"/>
      <c r="F56" s="9"/>
    </row>
    <row r="57" spans="2:6" x14ac:dyDescent="0.2">
      <c r="B57" s="8"/>
      <c r="C57" s="6"/>
      <c r="D57" s="9"/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tabSelected="1" view="pageBreakPreview" zoomScale="130" zoomScaleNormal="100" zoomScaleSheetLayoutView="130" workbookViewId="0">
      <selection activeCell="H21" sqref="H21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115</v>
      </c>
      <c r="D4" s="42"/>
      <c r="E4" s="40"/>
    </row>
    <row r="5" spans="2:5" ht="14.25" x14ac:dyDescent="0.2">
      <c r="B5" s="40"/>
      <c r="C5" s="42" t="s">
        <v>116</v>
      </c>
      <c r="D5" s="42"/>
      <c r="E5" s="43" t="s">
        <v>117</v>
      </c>
    </row>
    <row r="7" spans="2:5" ht="15" x14ac:dyDescent="0.2">
      <c r="B7" s="46" t="s">
        <v>118</v>
      </c>
      <c r="C7" s="46"/>
      <c r="D7" s="46"/>
      <c r="E7" s="46"/>
    </row>
    <row r="8" spans="2:5" x14ac:dyDescent="0.2">
      <c r="B8" s="47" t="s">
        <v>97</v>
      </c>
      <c r="C8" s="47"/>
      <c r="D8" s="47"/>
      <c r="E8" s="47"/>
    </row>
    <row r="10" spans="2:5" x14ac:dyDescent="0.2">
      <c r="B10" s="16" t="s">
        <v>76</v>
      </c>
      <c r="C10" s="11" t="s">
        <v>104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148073.04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35726.120000000003</v>
      </c>
    </row>
    <row r="15" spans="2:5" ht="16.5" customHeight="1" x14ac:dyDescent="0.2">
      <c r="B15" s="8"/>
      <c r="C15" s="21" t="s">
        <v>89</v>
      </c>
      <c r="D15" s="21"/>
      <c r="E15" s="22">
        <f>E12-E14</f>
        <v>112346.92000000001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22193.23</v>
      </c>
    </row>
    <row r="19" spans="2:5" x14ac:dyDescent="0.2">
      <c r="B19" s="8" t="s">
        <v>70</v>
      </c>
      <c r="C19" s="6" t="s">
        <v>71</v>
      </c>
      <c r="D19" s="6"/>
      <c r="E19" s="10">
        <v>55441.279999999999</v>
      </c>
    </row>
    <row r="20" spans="2:5" ht="16.5" customHeight="1" x14ac:dyDescent="0.2">
      <c r="B20" s="8"/>
      <c r="C20" s="21" t="s">
        <v>91</v>
      </c>
      <c r="D20" s="21"/>
      <c r="E20" s="22">
        <f>E15-E18-E19</f>
        <v>34712.410000000018</v>
      </c>
    </row>
    <row r="21" spans="2:5" x14ac:dyDescent="0.2">
      <c r="B21" s="8"/>
      <c r="C21" s="6" t="s">
        <v>92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9183.02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136.11000000000001</v>
      </c>
    </row>
    <row r="27" spans="2:5" ht="16.5" customHeight="1" x14ac:dyDescent="0.2">
      <c r="C27" s="21" t="s">
        <v>93</v>
      </c>
      <c r="D27" s="21"/>
      <c r="E27" s="23">
        <f>E20+E23-(E26)</f>
        <v>43759.320000000022</v>
      </c>
    </row>
    <row r="28" spans="2:5" x14ac:dyDescent="0.2">
      <c r="C28" s="6" t="s">
        <v>94</v>
      </c>
      <c r="D28" s="6"/>
      <c r="E28" s="9">
        <f>E27*0.07</f>
        <v>3063.1524000000018</v>
      </c>
    </row>
    <row r="29" spans="2:5" x14ac:dyDescent="0.2">
      <c r="C29" s="6" t="s">
        <v>95</v>
      </c>
      <c r="D29" s="6"/>
      <c r="E29" s="10">
        <v>12649.94</v>
      </c>
    </row>
    <row r="30" spans="2:5" ht="16.5" customHeight="1" thickBot="1" x14ac:dyDescent="0.25">
      <c r="C30" s="21" t="s">
        <v>96</v>
      </c>
      <c r="D30" s="21"/>
      <c r="E30" s="24">
        <f>E27-E28-E29</f>
        <v>28046.22760000002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98</v>
      </c>
      <c r="C36" s="6"/>
      <c r="D36" s="5" t="s">
        <v>106</v>
      </c>
    </row>
    <row r="37" spans="2:5" x14ac:dyDescent="0.2">
      <c r="B37" s="5" t="s">
        <v>99</v>
      </c>
      <c r="C37" s="6"/>
      <c r="D37" s="5" t="s">
        <v>107</v>
      </c>
    </row>
    <row r="38" spans="2:5" x14ac:dyDescent="0.2">
      <c r="C38" s="6"/>
      <c r="D38" s="5" t="s">
        <v>108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2020-02-28T22:57:42Z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