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AtlantidaSecurities\Estados financieros 2020\EF enero 2020\"/>
    </mc:Choice>
  </mc:AlternateContent>
  <bookViews>
    <workbookView xWindow="4230" yWindow="3885" windowWidth="16200" windowHeight="936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2" l="1"/>
  <c r="C96" i="2"/>
  <c r="C90" i="2"/>
  <c r="C84" i="2"/>
  <c r="C83" i="2"/>
  <c r="C81" i="2"/>
  <c r="C77" i="2"/>
  <c r="C76" i="2"/>
  <c r="C51" i="2"/>
  <c r="C48" i="2"/>
  <c r="C46" i="2"/>
  <c r="C45" i="2"/>
  <c r="C41" i="2"/>
  <c r="C37" i="2"/>
  <c r="C35" i="2"/>
  <c r="C34" i="2"/>
  <c r="C27" i="2"/>
  <c r="C26" i="2"/>
  <c r="C25" i="2"/>
  <c r="C20" i="2"/>
  <c r="C19" i="2"/>
  <c r="C18" i="2"/>
  <c r="C16" i="2"/>
  <c r="C15" i="2"/>
  <c r="C14" i="2"/>
  <c r="C13" i="2"/>
  <c r="C97" i="2" l="1"/>
  <c r="C38" i="2" l="1"/>
  <c r="C85" i="2" l="1"/>
  <c r="C78" i="2"/>
  <c r="A70" i="2"/>
  <c r="A63" i="2"/>
  <c r="C42" i="2"/>
  <c r="C28" i="2"/>
  <c r="C21" i="2"/>
  <c r="C86" i="2" l="1"/>
  <c r="C91" i="2" s="1"/>
  <c r="C98" i="2" s="1"/>
  <c r="C30" i="2"/>
  <c r="C54" i="2" l="1"/>
  <c r="C55" i="2" s="1"/>
</calcChain>
</file>

<file path=xl/sharedStrings.xml><?xml version="1.0" encoding="utf-8"?>
<sst xmlns="http://schemas.openxmlformats.org/spreadsheetml/2006/main" count="73" uniqueCount="71">
  <si>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</si>
  <si>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</si>
  <si>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</si>
  <si>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</si>
  <si>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</si>
  <si>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</si>
  <si>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</si>
  <si>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</si>
  <si>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</si>
  <si>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</si>
  <si>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</si>
  <si>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</si>
  <si>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</si>
  <si>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</si>
  <si>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</si>
  <si>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</si>
  <si>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</si>
  <si>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</si>
  <si>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</si>
  <si>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</si>
  <si>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</si>
  <si>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</si>
  <si>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</si>
  <si>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</si>
  <si>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</si>
  <si>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</si>
  <si>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</si>
  <si>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</si>
  <si>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</si>
  <si>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</si>
  <si>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</si>
  <si>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</si>
  <si>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</si>
  <si>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</si>
  <si>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</si>
  <si>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</si>
  <si>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</si>
  <si>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</si>
  <si>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</si>
  <si>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</si>
  <si>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</si>
  <si>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</si>
  <si>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</si>
  <si>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</si>
  <si>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</si>
  <si>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</si>
  <si>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</si>
  <si>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</si>
  <si>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</si>
  <si>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</si>
  <si>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</si>
  <si>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</si>
  <si>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</si>
  <si>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</si>
  <si>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</si>
  <si>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</si>
  <si>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</si>
  <si>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</si>
  <si>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</si>
  <si>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</si>
  <si>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</si>
  <si>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</si>
  <si>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</si>
  <si>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</si>
  <si>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</si>
  <si>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</si>
  <si>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</si>
  <si>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</si>
  <si>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31 de Enero 2020</t>
  </si>
  <si>
    <t>Del 01 al 31 de enero 2020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</si>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</sst>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Normal="100" workbookViewId="0">
      <selection activeCell="E55" sqref="E5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67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68</v>
      </c>
      <c r="B7" s="47"/>
      <c r="C7" s="47"/>
    </row>
    <row r="8" spans="1:9" ht="22.5" customHeight="1" thickBot="1">
      <c r="A8" s="48" t="s">
        <v>60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2020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226572.24/1000</f>
        <v>226.57223999999999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6119.94/1000</f>
        <v>6.1199399999999997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520285.49/1000</f>
        <v>520.28548999999998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f>43404.11/1000</f>
        <v>43.404110000000003</v>
      </c>
      <c r="D16" s="2"/>
      <c r="E16" s="2"/>
      <c r="F16" s="10"/>
      <c r="G16" s="10"/>
      <c r="H16" s="10"/>
      <c r="I16" s="2"/>
    </row>
    <row r="17" spans="1:9" ht="13.5" hidden="1" customHeight="1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f>505/1000</f>
        <v>0.505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f>18588.35/1000</f>
        <v>18.588349999999998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f>5020.11/1000</f>
        <v>5.0201099999999999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820.49523999999997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f>7451.27/1000</f>
        <v>7.4512700000000001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f>111631.8/1000</f>
        <v>111.6318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f>39500/1000</f>
        <v>39.5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158.58306999999999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979.07830999999999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f>27.8/1000</f>
        <v>2.7800000000000002E-2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33510.43/1000</f>
        <v>33.510429999999999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14.69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103583.46/1000</f>
        <v>103.58346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151.81169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f>12146.7/1000</f>
        <v>12.146700000000001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12.146700000000001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61972.6/1000</f>
        <v>61.9726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f>-202147.06/1000</f>
        <v>-202.14706000000001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31.862580000000008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815.11991999999998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979.07830999999999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9" t="s">
        <v>40</v>
      </c>
      <c r="B66" s="49"/>
      <c r="C66" s="49"/>
    </row>
    <row r="67" spans="1:3">
      <c r="A67" s="41"/>
      <c r="B67" s="41"/>
      <c r="C67" s="41"/>
    </row>
    <row r="68" spans="1:3">
      <c r="A68" s="50" t="s">
        <v>69</v>
      </c>
      <c r="B68" s="50"/>
      <c r="C68" s="50"/>
    </row>
    <row r="69" spans="1:3">
      <c r="A69" s="41"/>
      <c r="B69" s="41"/>
      <c r="C69" s="41"/>
    </row>
    <row r="70" spans="1:3" ht="13.5" thickBot="1">
      <c r="A70" s="45" t="str">
        <f>+A8</f>
        <v>(Cifras en Miles de Dólares de los Estados Unidos de América)</v>
      </c>
      <c r="B70" s="45"/>
      <c r="C70" s="45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2020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f>66681.25/1000</f>
        <v>66.681250000000006</v>
      </c>
    </row>
    <row r="77" spans="1:3">
      <c r="A77" s="27" t="s">
        <v>44</v>
      </c>
      <c r="B77" s="27"/>
      <c r="C77" s="22">
        <f>26604.14/1000</f>
        <v>26.604140000000001</v>
      </c>
    </row>
    <row r="78" spans="1:3">
      <c r="A78" s="27"/>
      <c r="B78" s="27"/>
      <c r="C78" s="29">
        <f>SUM(C76:C77)</f>
        <v>93.285390000000007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f>27682.52/1000</f>
        <v>27.68252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f>20369.07/1000</f>
        <v>20.369070000000001</v>
      </c>
    </row>
    <row r="84" spans="1:3">
      <c r="A84" s="27" t="s">
        <v>50</v>
      </c>
      <c r="B84" s="27"/>
      <c r="C84" s="8">
        <f>1054.86/1000</f>
        <v>1.0548599999999999</v>
      </c>
    </row>
    <row r="85" spans="1:3">
      <c r="A85" s="27"/>
      <c r="B85" s="27"/>
      <c r="C85" s="38">
        <f>SUM(C81:C84)</f>
        <v>49.106450000000002</v>
      </c>
    </row>
    <row r="86" spans="1:3">
      <c r="A86" s="30" t="s">
        <v>51</v>
      </c>
      <c r="B86" s="27"/>
      <c r="C86" s="29">
        <f>+C78-C85</f>
        <v>44.178940000000004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/>
    </row>
    <row r="90" spans="1:3">
      <c r="A90" s="27" t="s">
        <v>54</v>
      </c>
      <c r="B90" s="27"/>
      <c r="C90" s="22">
        <f>13.26/1000</f>
        <v>1.3259999999999999E-2</v>
      </c>
    </row>
    <row r="91" spans="1:3">
      <c r="A91" s="27" t="s">
        <v>55</v>
      </c>
      <c r="B91" s="27"/>
      <c r="C91" s="32">
        <f>+C86+C89+C90</f>
        <v>44.192200000000007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</v>
      </c>
    </row>
    <row r="95" spans="1:3">
      <c r="A95" s="27" t="s">
        <v>58</v>
      </c>
      <c r="B95" s="27"/>
      <c r="C95" s="8">
        <v>0</v>
      </c>
    </row>
    <row r="96" spans="1:3">
      <c r="A96" s="27" t="s">
        <v>70</v>
      </c>
      <c r="B96" s="27"/>
      <c r="C96" s="22">
        <f>12329.62/1000</f>
        <v>12.32962</v>
      </c>
    </row>
    <row r="97" spans="1:3">
      <c r="A97" s="27"/>
      <c r="B97" s="27"/>
      <c r="C97" s="32">
        <f>SUM(C94:C96)</f>
        <v>12.32962</v>
      </c>
    </row>
    <row r="98" spans="1:3">
      <c r="A98" s="30" t="s">
        <v>59</v>
      </c>
      <c r="B98" s="27"/>
      <c r="C98" s="39">
        <f>+C91-C97</f>
        <v>31.862580000000008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2020-02-21T21:08:31Z</cp:lastPrinted>
  <dcterms:created xsi:type="dcterms:W3CDTF">2017-02-09T22:50:33Z</dcterms:created>
  <dcterms:modified xsi:type="dcterms:W3CDTF">2020-02-21T21:08:33Z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efloresc@bancatlan.sv</vt:lpwstr>
  </property>
  <property fmtid="{D5CDD505-2E9C-101B-9397-08002B2CF9AE}" pid="5" name="MSIP_Label_0c8a3dd5-7642-4cae-bef9-4a0180bd8370_SetDate">
    <vt:lpwstr>2020-02-18T16:02:51.8352395Z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38134136-41b6-4f35-abd4-b789f65c9290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