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os Financieros SGB 2019\Diciembre\"/>
    </mc:Choice>
  </mc:AlternateContent>
  <xr:revisionPtr revIDLastSave="0" documentId="13_ncr:1_{6A2E5968-690A-4ADA-871B-10CAD6090EB8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'!$A$1:$F$62</definedName>
    <definedName name="_xlnm.Print_Area" localSheetId="1">'E.R. ACUMULADO'!$A$1:$B$58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2" l="1"/>
  <c r="B18" i="1"/>
  <c r="B28" i="2" l="1"/>
  <c r="B32" i="2" s="1"/>
  <c r="B25" i="1" l="1"/>
  <c r="B27" i="1" s="1"/>
  <c r="D32" i="1" l="1"/>
  <c r="B42" i="2" l="1"/>
  <c r="B33" i="1" l="1"/>
  <c r="B37" i="1" s="1"/>
  <c r="B50" i="2" l="1"/>
  <c r="A46" i="2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D18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<sst xmlns="http://schemas.openxmlformats.org/spreadsheetml/2006/main" count="97" uniqueCount="85">
  <si>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</si>
  <si>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</si>
  <si>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</si>
  <si>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</si>
  <si>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</si>
  <si>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</si>
  <si>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</si>
  <si>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</si>
  <si>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</si>
  <si>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</si>
  <si>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</si>
  <si>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</si>
  <si>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</si>
  <si>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</si>
  <si>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</si>
  <si>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</si>
  <si>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</si>
  <si>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</si>
  <si>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</si>
  <si>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</si>
  <si>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</si>
  <si>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</si>
  <si>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</si>
  <si>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</si>
  <si>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</si>
  <si>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</si>
  <si>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</si>
  <si>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</si>
  <si>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</si>
  <si>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</si>
  <si>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</si>
  <si>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</si>
  <si>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</si>
  <si>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</si>
  <si>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</si>
  <si>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</si>
  <si>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</si>
  <si>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</si>
  <si>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</si>
  <si>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</si>
  <si>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</si>
  <si>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</si>
  <si>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</si>
  <si>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</si>
  <si>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</si>
  <si>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</si>
  <si>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</si>
  <si>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</si>
  <si>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</si>
  <si>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</si>
  <si>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</si>
  <si>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</si>
  <si>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</si>
  <si>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</si>
  <si>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</si>
  <si>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</si>
  <si>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</si>
  <si>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</si>
  <si>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</si>
  <si>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</si>
  <si>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</si>
  <si>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</si>
  <si>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</si>
  <si>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</si>
  <si>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</si>
  <si>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</si>
  <si>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</si>
  <si>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</si>
  <si>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</si>
  <si>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</si>
  <si>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</si>
  <si>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</si>
  <si>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</si>
  <si>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</si>
  <si>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</si>
  <si>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</si>
  <si>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</si>
  <si>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</si>
  <si>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</si>
  <si>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</si>
  <si>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31 de Diciembre 2019</t>
  </si>
  <si>
    <t>Estado de Resultados del 01 de enero al 31 de Diciembre 2019</t>
  </si>
  <si>
    <t>(-)RESERVA LEGAL</t>
  </si>
  <si>
    <t>(-) IMPUESTO SOBRE LA RENTA ANUAL</t>
  </si>
  <si>
    <t>RESULTADO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</si>
</sst>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[$€]* #,##0.00_);_([$€]* \(#,##0.00\);_([$€]* &quot;-&quot;??_);_(@_)"/>
    <numFmt numFmtId="168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7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1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165" fontId="9" fillId="0" borderId="0" xfId="1" applyFont="1"/>
    <xf numFmtId="166" fontId="9" fillId="0" borderId="0" xfId="3" applyNumberFormat="1" applyFont="1"/>
    <xf numFmtId="165" fontId="8" fillId="0" borderId="0" xfId="1" applyFont="1" applyAlignment="1">
      <alignment horizontal="center"/>
    </xf>
    <xf numFmtId="165" fontId="8" fillId="0" borderId="0" xfId="1" applyFont="1"/>
    <xf numFmtId="164" fontId="0" fillId="0" borderId="0" xfId="2" applyFont="1"/>
    <xf numFmtId="165" fontId="12" fillId="0" borderId="0" xfId="1" applyFont="1"/>
    <xf numFmtId="165" fontId="9" fillId="0" borderId="5" xfId="1" applyFont="1" applyBorder="1"/>
    <xf numFmtId="164" fontId="4" fillId="2" borderId="3" xfId="2" applyFont="1" applyFill="1" applyBorder="1"/>
    <xf numFmtId="166" fontId="4" fillId="2" borderId="3" xfId="3" applyNumberFormat="1" applyFont="1" applyFill="1" applyBorder="1"/>
    <xf numFmtId="165" fontId="4" fillId="2" borderId="3" xfId="6" applyNumberFormat="1"/>
    <xf numFmtId="164" fontId="8" fillId="0" borderId="0" xfId="2" applyFont="1"/>
    <xf numFmtId="164" fontId="9" fillId="0" borderId="0" xfId="2" applyFont="1"/>
    <xf numFmtId="165" fontId="13" fillId="0" borderId="0" xfId="1" applyFont="1"/>
    <xf numFmtId="164" fontId="3" fillId="0" borderId="1" xfId="2" applyFont="1" applyBorder="1"/>
    <xf numFmtId="166" fontId="3" fillId="0" borderId="1" xfId="3" applyNumberFormat="1" applyFont="1" applyBorder="1"/>
    <xf numFmtId="165" fontId="3" fillId="0" borderId="1" xfId="4" applyNumberFormat="1" applyFont="1"/>
    <xf numFmtId="164" fontId="9" fillId="0" borderId="0" xfId="0" applyNumberFormat="1" applyFont="1"/>
    <xf numFmtId="165" fontId="10" fillId="0" borderId="0" xfId="1" applyFont="1"/>
    <xf numFmtId="166" fontId="8" fillId="0" borderId="0" xfId="3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165" fontId="9" fillId="0" borderId="0" xfId="1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165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18" fillId="0" borderId="0" xfId="2" applyFont="1"/>
    <xf numFmtId="164" fontId="9" fillId="0" borderId="0" xfId="0" applyNumberFormat="1" applyFont="1" applyAlignment="1">
      <alignment vertical="top"/>
    </xf>
    <xf numFmtId="164" fontId="4" fillId="0" borderId="3" xfId="2" applyFont="1" applyBorder="1" applyAlignment="1">
      <alignment vertical="top"/>
    </xf>
    <xf numFmtId="164" fontId="9" fillId="0" borderId="0" xfId="2" applyFont="1" applyAlignment="1">
      <alignment vertical="top"/>
    </xf>
    <xf numFmtId="164" fontId="8" fillId="0" borderId="0" xfId="2" applyFont="1" applyAlignment="1">
      <alignment vertical="top"/>
    </xf>
    <xf numFmtId="164" fontId="3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6" borderId="0" xfId="2" applyFont="1" applyFill="1" applyAlignment="1">
      <alignment vertical="top"/>
    </xf>
    <xf numFmtId="164" fontId="4" fillId="0" borderId="0" xfId="2" applyFont="1" applyAlignment="1">
      <alignment vertical="top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4" fillId="0" borderId="3" xfId="2" applyFont="1" applyBorder="1"/>
    <xf numFmtId="164" fontId="10" fillId="0" borderId="0" xfId="2" applyFont="1"/>
    <xf numFmtId="164" fontId="11" fillId="0" borderId="0" xfId="2" applyFont="1"/>
    <xf numFmtId="164" fontId="8" fillId="0" borderId="0" xfId="2" applyFont="1" applyAlignment="1">
      <alignment horizontal="center"/>
    </xf>
    <xf numFmtId="164" fontId="3" fillId="0" borderId="1" xfId="1" applyNumberFormat="1" applyFont="1" applyBorder="1"/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164" fontId="3" fillId="0" borderId="0" xfId="1" applyNumberFormat="1" applyFont="1"/>
    <xf numFmtId="164" fontId="10" fillId="0" borderId="0" xfId="0" applyNumberFormat="1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  <xf numFmtId="2" fontId="9" fillId="0" borderId="0" xfId="0" applyNumberFormat="1" applyFont="1"/>
    <xf numFmtId="2" fontId="18" fillId="0" borderId="0" xfId="0" applyNumberFormat="1" applyFont="1"/>
    <xf numFmtId="44" fontId="18" fillId="0" borderId="0" xfId="0" applyNumberFormat="1" applyFont="1"/>
    <xf numFmtId="0" fontId="8" fillId="4" borderId="6" xfId="7" applyFont="1" applyBorder="1" applyAlignment="1">
      <alignment vertical="top"/>
    </xf>
    <xf numFmtId="164" fontId="8" fillId="6" borderId="6" xfId="2" applyFont="1" applyFill="1" applyBorder="1" applyAlignment="1">
      <alignment vertical="top"/>
    </xf>
    <xf numFmtId="0" fontId="8" fillId="4" borderId="0" xfId="7" applyFont="1" applyBorder="1" applyAlignment="1">
      <alignment vertical="top"/>
    </xf>
    <xf numFmtId="164" fontId="8" fillId="6" borderId="0" xfId="2" applyFont="1" applyFill="1" applyBorder="1" applyAlignment="1">
      <alignment vertical="top"/>
    </xf>
    <xf numFmtId="0" fontId="8" fillId="0" borderId="0" xfId="7" applyFont="1" applyFill="1" applyBorder="1" applyAlignment="1">
      <alignment vertical="top"/>
    </xf>
    <xf numFmtId="164" fontId="8" fillId="0" borderId="0" xfId="2" applyFont="1" applyFill="1" applyBorder="1" applyAlignment="1">
      <alignment vertical="top"/>
    </xf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F73"/>
  <sheetViews>
    <sheetView zoomScaleNormal="100" workbookViewId="0">
      <selection activeCell="B52" sqref="B52"/>
    </sheetView>
  </sheetViews>
  <sheetFormatPr baseColWidth="10" defaultRowHeight="12.75" customHeight="1" x14ac:dyDescent="0.25"/>
  <cols>
    <col min="1" max="1" width="61.7109375" style="1" customWidth="1"/>
    <col min="2" max="2" width="30.7109375" style="55" customWidth="1"/>
    <col min="3" max="3" width="14.42578125" style="1" hidden="1" customWidth="1"/>
    <col min="4" max="4" width="9" style="5" hidden="1" customWidth="1"/>
    <col min="5" max="5" width="16.140625" style="4" hidden="1" customWidth="1"/>
    <col min="6" max="6" width="16.42578125" style="4" hidden="1" customWidth="1"/>
    <col min="7" max="16384" width="11.42578125" style="1"/>
  </cols>
  <sheetData>
    <row r="1" spans="1:6" ht="18.75" customHeight="1" x14ac:dyDescent="0.25">
      <c r="A1" s="69" t="s">
        <v>67</v>
      </c>
      <c r="B1" s="69"/>
      <c r="C1" s="69"/>
      <c r="D1" s="69"/>
      <c r="E1" s="69"/>
      <c r="F1" s="69"/>
    </row>
    <row r="2" spans="1:6" ht="18.75" customHeight="1" x14ac:dyDescent="0.25">
      <c r="A2" s="69" t="s">
        <v>68</v>
      </c>
      <c r="B2" s="69"/>
      <c r="C2" s="69"/>
      <c r="D2" s="69"/>
      <c r="E2" s="69"/>
      <c r="F2" s="69"/>
    </row>
    <row r="3" spans="1:6" ht="18.75" customHeight="1" x14ac:dyDescent="0.25">
      <c r="A3" s="69" t="s">
        <v>69</v>
      </c>
      <c r="B3" s="69"/>
      <c r="C3" s="69"/>
      <c r="D3" s="69"/>
      <c r="E3" s="69"/>
      <c r="F3" s="69"/>
    </row>
    <row r="4" spans="1:6" ht="18.75" customHeight="1" x14ac:dyDescent="0.25">
      <c r="A4" s="68" t="s">
        <v>80</v>
      </c>
      <c r="B4" s="68"/>
      <c r="C4" s="68"/>
      <c r="D4" s="68"/>
      <c r="E4" s="68"/>
      <c r="F4" s="68"/>
    </row>
    <row r="5" spans="1:6" ht="18.75" customHeight="1" x14ac:dyDescent="0.25">
      <c r="A5" s="68" t="s">
        <v>70</v>
      </c>
      <c r="B5" s="68"/>
      <c r="C5" s="68"/>
      <c r="D5" s="68"/>
      <c r="E5" s="68"/>
      <c r="F5" s="68"/>
    </row>
    <row r="6" spans="1:6" ht="12.75" customHeight="1" x14ac:dyDescent="0.25">
      <c r="A6" s="66"/>
      <c r="B6" s="66"/>
      <c r="C6" s="2"/>
      <c r="D6" s="2"/>
      <c r="E6" s="2"/>
      <c r="F6" s="2"/>
    </row>
    <row r="7" spans="1:6" ht="12.75" customHeight="1" x14ac:dyDescent="0.25">
      <c r="A7" s="3" t="s">
        <v>0</v>
      </c>
      <c r="B7" s="48" t="s">
        <v>1</v>
      </c>
      <c r="C7" s="4"/>
      <c r="E7" s="6" t="s">
        <v>1</v>
      </c>
      <c r="F7" s="6" t="s">
        <v>1</v>
      </c>
    </row>
    <row r="8" spans="1:6" ht="12.75" customHeight="1" x14ac:dyDescent="0.25">
      <c r="A8" s="3" t="s">
        <v>2</v>
      </c>
      <c r="B8" s="49"/>
      <c r="C8" s="4"/>
      <c r="E8" s="7"/>
      <c r="F8" s="7"/>
    </row>
    <row r="9" spans="1:6" ht="12.75" customHeight="1" x14ac:dyDescent="0.25">
      <c r="A9" s="20" t="s">
        <v>3</v>
      </c>
      <c r="B9" s="20">
        <v>0.12</v>
      </c>
      <c r="C9" s="8">
        <v>294.51</v>
      </c>
      <c r="D9" s="5" t="e">
        <f>$C9/#REF!</f>
        <v>#REF!</v>
      </c>
    </row>
    <row r="10" spans="1:6" ht="12.75" customHeight="1" x14ac:dyDescent="0.25">
      <c r="A10" s="20" t="s">
        <v>4</v>
      </c>
      <c r="B10" s="20">
        <v>173.76</v>
      </c>
      <c r="C10" s="8">
        <v>29101.21</v>
      </c>
      <c r="D10" s="5" t="e">
        <f>$C10/#REF!</f>
        <v>#REF!</v>
      </c>
    </row>
    <row r="11" spans="1:6" ht="12.75" customHeight="1" x14ac:dyDescent="0.25">
      <c r="A11" s="20" t="s">
        <v>5</v>
      </c>
      <c r="B11" s="20">
        <v>3.4</v>
      </c>
      <c r="C11" s="8">
        <v>2800</v>
      </c>
      <c r="D11" s="5" t="e">
        <f>$C11/#REF!</f>
        <v>#REF!</v>
      </c>
    </row>
    <row r="12" spans="1:6" ht="12.75" customHeight="1" x14ac:dyDescent="0.25">
      <c r="A12" s="20" t="s">
        <v>6</v>
      </c>
      <c r="B12" s="20">
        <v>356.73</v>
      </c>
      <c r="C12" s="8">
        <v>178403.27</v>
      </c>
      <c r="D12" s="5" t="e">
        <f>$C12/#REF!</f>
        <v>#REF!</v>
      </c>
      <c r="E12" s="9"/>
    </row>
    <row r="13" spans="1:6" ht="12.75" customHeight="1" x14ac:dyDescent="0.25">
      <c r="A13" s="20" t="s">
        <v>7</v>
      </c>
      <c r="B13" s="20">
        <v>169.84</v>
      </c>
      <c r="C13" s="8">
        <v>650099.69999999995</v>
      </c>
      <c r="D13" s="5" t="e">
        <f>$C13/#REF!</f>
        <v>#REF!</v>
      </c>
      <c r="E13" s="9"/>
    </row>
    <row r="14" spans="1:6" ht="12.75" customHeight="1" x14ac:dyDescent="0.25">
      <c r="A14" s="20" t="s">
        <v>8</v>
      </c>
      <c r="B14" s="20">
        <v>0.45</v>
      </c>
      <c r="C14" s="8">
        <v>19.79</v>
      </c>
      <c r="E14" s="9"/>
    </row>
    <row r="15" spans="1:6" ht="12.75" customHeight="1" x14ac:dyDescent="0.25">
      <c r="A15" s="20" t="s">
        <v>9</v>
      </c>
      <c r="B15" s="20">
        <v>8.3699999999999992</v>
      </c>
      <c r="C15" s="8">
        <v>20210.5</v>
      </c>
      <c r="D15" s="5" t="e">
        <f>$C15/#REF!</f>
        <v>#REF!</v>
      </c>
      <c r="E15" s="9"/>
    </row>
    <row r="16" spans="1:6" ht="12.75" customHeight="1" x14ac:dyDescent="0.25">
      <c r="A16" s="20" t="s">
        <v>10</v>
      </c>
      <c r="B16" s="20">
        <v>34.35</v>
      </c>
      <c r="C16" s="8">
        <v>6028.69</v>
      </c>
      <c r="D16" s="5" t="e">
        <f>$C16/#REF!</f>
        <v>#REF!</v>
      </c>
    </row>
    <row r="17" spans="1:6" ht="12.75" customHeight="1" x14ac:dyDescent="0.25">
      <c r="A17" s="20" t="s">
        <v>11</v>
      </c>
      <c r="B17" s="20">
        <v>0</v>
      </c>
      <c r="C17" s="8">
        <v>19879.39</v>
      </c>
      <c r="D17" s="5" t="e">
        <f>$C17/#REF!</f>
        <v>#REF!</v>
      </c>
      <c r="E17" s="9"/>
      <c r="F17" s="10"/>
    </row>
    <row r="18" spans="1:6" ht="12.75" customHeight="1" x14ac:dyDescent="0.25">
      <c r="A18" s="20"/>
      <c r="B18" s="50">
        <f>SUM(B9:B17)</f>
        <v>747.0200000000001</v>
      </c>
      <c r="C18" s="11" t="e">
        <f>+B18-#REF!</f>
        <v>#REF!</v>
      </c>
      <c r="D18" s="12" t="e">
        <f>B18/#REF!</f>
        <v>#REF!</v>
      </c>
      <c r="E18" s="13">
        <f>SUM(E9:E17)</f>
        <v>0</v>
      </c>
      <c r="F18" s="13">
        <f>SUM(F9:F17)</f>
        <v>0</v>
      </c>
    </row>
    <row r="19" spans="1:6" ht="12.75" customHeight="1" x14ac:dyDescent="0.25">
      <c r="A19" s="61" t="s">
        <v>12</v>
      </c>
      <c r="B19" s="14"/>
      <c r="C19" s="15"/>
      <c r="E19" s="7"/>
      <c r="F19" s="7"/>
    </row>
    <row r="20" spans="1:6" ht="12.75" customHeight="1" x14ac:dyDescent="0.25">
      <c r="A20" s="20" t="s">
        <v>13</v>
      </c>
      <c r="B20" s="20">
        <v>113.25</v>
      </c>
      <c r="C20" s="8">
        <v>116769.21</v>
      </c>
      <c r="D20" s="5" t="e">
        <f>$C20/#REF!</f>
        <v>#REF!</v>
      </c>
      <c r="F20" s="16"/>
    </row>
    <row r="21" spans="1:6" ht="12.75" customHeight="1" x14ac:dyDescent="0.25">
      <c r="A21" s="20" t="s">
        <v>14</v>
      </c>
      <c r="B21" s="20">
        <v>70.34</v>
      </c>
      <c r="C21" s="8">
        <v>17827.400000000001</v>
      </c>
      <c r="D21" s="5" t="e">
        <f>$C21/#REF!</f>
        <v>#REF!</v>
      </c>
      <c r="E21" s="9"/>
      <c r="F21" s="16"/>
    </row>
    <row r="22" spans="1:6" ht="12.75" customHeight="1" x14ac:dyDescent="0.25">
      <c r="A22" s="20" t="s">
        <v>15</v>
      </c>
      <c r="B22" s="20">
        <v>17.149999999999999</v>
      </c>
      <c r="C22" s="8">
        <v>44117.64</v>
      </c>
      <c r="D22" s="5" t="e">
        <f>$C22/#REF!</f>
        <v>#REF!</v>
      </c>
      <c r="E22" s="9"/>
      <c r="F22" s="16"/>
    </row>
    <row r="23" spans="1:6" ht="12.75" customHeight="1" x14ac:dyDescent="0.25">
      <c r="A23" s="20" t="s">
        <v>16</v>
      </c>
      <c r="B23" s="20">
        <v>1981.11</v>
      </c>
      <c r="C23" s="8">
        <v>1370187.15</v>
      </c>
      <c r="D23" s="5" t="e">
        <f>$C23/#REF!</f>
        <v>#REF!</v>
      </c>
      <c r="E23" s="9"/>
      <c r="F23" s="16"/>
    </row>
    <row r="24" spans="1:6" ht="12.75" customHeight="1" x14ac:dyDescent="0.25">
      <c r="A24" s="20" t="s">
        <v>17</v>
      </c>
      <c r="B24" s="20">
        <v>3.41</v>
      </c>
      <c r="C24" s="8">
        <v>607.38</v>
      </c>
      <c r="D24" s="5" t="e">
        <f>$C24/#REF!</f>
        <v>#REF!</v>
      </c>
      <c r="F24" s="16"/>
    </row>
    <row r="25" spans="1:6" ht="12.75" customHeight="1" x14ac:dyDescent="0.25">
      <c r="A25" s="20"/>
      <c r="B25" s="50">
        <f>SUM(B20:B24)</f>
        <v>2185.2599999999998</v>
      </c>
      <c r="C25" s="11" t="e">
        <f>+B25-#REF!</f>
        <v>#REF!</v>
      </c>
      <c r="D25" s="12" t="e">
        <f>$C25/#REF!</f>
        <v>#REF!</v>
      </c>
      <c r="E25" s="13">
        <f>SUM(E20:E24)</f>
        <v>0</v>
      </c>
      <c r="F25" s="13">
        <f>SUM(F20:F24)</f>
        <v>0</v>
      </c>
    </row>
    <row r="26" spans="1:6" ht="12.75" customHeight="1" x14ac:dyDescent="0.25">
      <c r="A26" s="20"/>
      <c r="B26" s="14"/>
      <c r="C26" s="15"/>
      <c r="E26" s="7"/>
      <c r="F26" s="7"/>
    </row>
    <row r="27" spans="1:6" ht="12.75" customHeight="1" thickBot="1" x14ac:dyDescent="0.3">
      <c r="A27" s="62" t="s">
        <v>18</v>
      </c>
      <c r="B27" s="17">
        <f>+B25+B18</f>
        <v>2932.2799999999997</v>
      </c>
      <c r="C27" s="17" t="e">
        <f>+B27-#REF!</f>
        <v>#REF!</v>
      </c>
      <c r="D27" s="18" t="e">
        <f>B27/#REF!</f>
        <v>#REF!</v>
      </c>
      <c r="E27" s="19">
        <f>+E25+E18</f>
        <v>0</v>
      </c>
      <c r="F27" s="19">
        <f>+F25+F18</f>
        <v>0</v>
      </c>
    </row>
    <row r="28" spans="1:6" ht="12.75" customHeight="1" thickTop="1" x14ac:dyDescent="0.25">
      <c r="A28" s="61" t="s">
        <v>19</v>
      </c>
      <c r="B28" s="15"/>
      <c r="C28" s="15"/>
    </row>
    <row r="29" spans="1:6" ht="12.75" customHeight="1" x14ac:dyDescent="0.25">
      <c r="A29" s="61" t="s">
        <v>2</v>
      </c>
      <c r="B29" s="14"/>
      <c r="C29" s="15"/>
      <c r="E29" s="7"/>
      <c r="F29" s="7"/>
    </row>
    <row r="30" spans="1:6" ht="12.75" customHeight="1" x14ac:dyDescent="0.25">
      <c r="A30" s="20" t="s">
        <v>73</v>
      </c>
      <c r="B30" s="20">
        <v>16.14</v>
      </c>
      <c r="C30" s="15"/>
      <c r="E30" s="7"/>
      <c r="F30" s="7"/>
    </row>
    <row r="31" spans="1:6" ht="12.75" customHeight="1" x14ac:dyDescent="0.25">
      <c r="A31" s="20" t="s">
        <v>20</v>
      </c>
      <c r="B31" s="20">
        <v>132.33000000000001</v>
      </c>
      <c r="C31" s="8">
        <v>126656.17</v>
      </c>
      <c r="D31" s="5" t="e">
        <f>$C31/#REF!</f>
        <v>#REF!</v>
      </c>
      <c r="F31" s="16"/>
    </row>
    <row r="32" spans="1:6" ht="12.75" customHeight="1" x14ac:dyDescent="0.25">
      <c r="A32" s="20" t="s">
        <v>21</v>
      </c>
      <c r="B32" s="20">
        <v>108.39</v>
      </c>
      <c r="C32" s="8">
        <v>13706.64</v>
      </c>
      <c r="D32" s="5" t="e">
        <f>$C32/#REF!</f>
        <v>#REF!</v>
      </c>
      <c r="F32" s="16"/>
    </row>
    <row r="33" spans="1:6" ht="12.75" customHeight="1" x14ac:dyDescent="0.25">
      <c r="A33" s="20"/>
      <c r="B33" s="50">
        <f>SUM(B30:B32)</f>
        <v>256.86</v>
      </c>
      <c r="C33" s="11" t="e">
        <f>+B33-#REF!</f>
        <v>#REF!</v>
      </c>
      <c r="D33" s="12" t="e">
        <f>$C33/#REF!</f>
        <v>#REF!</v>
      </c>
      <c r="E33" s="13">
        <f>SUM(E31:E32)</f>
        <v>0</v>
      </c>
      <c r="F33" s="13">
        <f>SUM(F31:F32)</f>
        <v>0</v>
      </c>
    </row>
    <row r="34" spans="1:6" ht="12.75" customHeight="1" x14ac:dyDescent="0.25">
      <c r="A34" s="61" t="s">
        <v>22</v>
      </c>
      <c r="B34" s="14"/>
      <c r="C34" s="15"/>
      <c r="E34" s="7"/>
      <c r="F34" s="7"/>
    </row>
    <row r="35" spans="1:6" ht="12.75" customHeight="1" x14ac:dyDescent="0.25">
      <c r="A35" s="20" t="s">
        <v>23</v>
      </c>
      <c r="B35" s="8">
        <v>0.92193999999999998</v>
      </c>
      <c r="C35" s="15" t="e">
        <f>+B35-#REF!</f>
        <v>#REF!</v>
      </c>
      <c r="D35" s="5" t="e">
        <f>$C35/#REF!</f>
        <v>#REF!</v>
      </c>
    </row>
    <row r="36" spans="1:6" ht="12.75" customHeight="1" x14ac:dyDescent="0.25">
      <c r="A36" s="20"/>
      <c r="B36" s="14"/>
      <c r="C36" s="15"/>
      <c r="E36" s="7"/>
      <c r="F36" s="7"/>
    </row>
    <row r="37" spans="1:6" ht="12.75" customHeight="1" x14ac:dyDescent="0.25">
      <c r="A37" s="62" t="s">
        <v>24</v>
      </c>
      <c r="B37" s="50">
        <f>+B33+B35</f>
        <v>257.78194000000002</v>
      </c>
      <c r="C37" s="11" t="e">
        <f>+B37-#REF!</f>
        <v>#REF!</v>
      </c>
      <c r="D37" s="12" t="e">
        <f>$C37/#REF!</f>
        <v>#REF!</v>
      </c>
      <c r="E37" s="13">
        <f>+E33+E35</f>
        <v>0</v>
      </c>
      <c r="F37" s="13">
        <f>+F36+F33+F35</f>
        <v>0</v>
      </c>
    </row>
    <row r="38" spans="1:6" ht="12.75" customHeight="1" x14ac:dyDescent="0.25">
      <c r="A38" s="20"/>
      <c r="B38" s="15"/>
      <c r="C38" s="15"/>
      <c r="F38" s="4" t="s">
        <v>1</v>
      </c>
    </row>
    <row r="39" spans="1:6" ht="12.75" customHeight="1" x14ac:dyDescent="0.25">
      <c r="A39" s="61" t="s">
        <v>25</v>
      </c>
      <c r="B39" s="15" t="s">
        <v>1</v>
      </c>
      <c r="C39" s="15"/>
      <c r="E39" s="4" t="s">
        <v>1</v>
      </c>
      <c r="F39" s="4" t="s">
        <v>1</v>
      </c>
    </row>
    <row r="40" spans="1:6" ht="12.75" customHeight="1" x14ac:dyDescent="0.25">
      <c r="A40" s="61" t="s">
        <v>26</v>
      </c>
      <c r="B40" s="15"/>
      <c r="C40" s="15"/>
    </row>
    <row r="41" spans="1:6" ht="12.75" customHeight="1" x14ac:dyDescent="0.25">
      <c r="A41" s="20" t="s">
        <v>27</v>
      </c>
      <c r="B41" s="8">
        <v>702</v>
      </c>
      <c r="C41" s="15" t="e">
        <f>+B41-#REF!</f>
        <v>#REF!</v>
      </c>
      <c r="D41" s="5" t="e">
        <f>$C41/#REF!</f>
        <v>#REF!</v>
      </c>
    </row>
    <row r="42" spans="1:6" ht="12.75" customHeight="1" x14ac:dyDescent="0.25">
      <c r="A42" s="20" t="s">
        <v>28</v>
      </c>
      <c r="B42" s="8">
        <v>1458</v>
      </c>
      <c r="C42" s="15" t="e">
        <f>+B42-#REF!</f>
        <v>#REF!</v>
      </c>
      <c r="D42" s="5" t="e">
        <f>$C42/#REF!</f>
        <v>#REF!</v>
      </c>
      <c r="E42" s="10"/>
      <c r="F42" s="10"/>
    </row>
    <row r="43" spans="1:6" ht="12.75" customHeight="1" x14ac:dyDescent="0.25">
      <c r="A43" s="20"/>
      <c r="B43" s="50">
        <f>SUM(B41:B42)</f>
        <v>2160</v>
      </c>
      <c r="C43" s="11" t="e">
        <f>+B43-#REF!</f>
        <v>#REF!</v>
      </c>
      <c r="D43" s="12" t="e">
        <f>$C43/#REF!</f>
        <v>#REF!</v>
      </c>
      <c r="E43" s="13">
        <f>SUM(E41:E42)</f>
        <v>0</v>
      </c>
      <c r="F43" s="13">
        <f>SUM(F41:F42)</f>
        <v>0</v>
      </c>
    </row>
    <row r="44" spans="1:6" ht="12.75" customHeight="1" x14ac:dyDescent="0.25">
      <c r="A44" s="61" t="s">
        <v>29</v>
      </c>
      <c r="B44" s="51"/>
      <c r="C44" s="15"/>
      <c r="E44" s="21"/>
      <c r="F44" s="21"/>
    </row>
    <row r="45" spans="1:6" ht="12.75" customHeight="1" x14ac:dyDescent="0.25">
      <c r="A45" s="20" t="s">
        <v>30</v>
      </c>
      <c r="B45" s="52">
        <v>273.94</v>
      </c>
      <c r="C45" s="28"/>
      <c r="D45" s="5" t="e">
        <f>$C45/#REF!</f>
        <v>#REF!</v>
      </c>
    </row>
    <row r="46" spans="1:6" ht="12.75" customHeight="1" x14ac:dyDescent="0.25">
      <c r="A46" s="20"/>
      <c r="B46" s="50">
        <f>SUM(B45)</f>
        <v>273.94</v>
      </c>
      <c r="C46" s="11" t="e">
        <f>+B46-#REF!</f>
        <v>#REF!</v>
      </c>
      <c r="D46" s="12" t="e">
        <f>$C46/#REF!</f>
        <v>#REF!</v>
      </c>
      <c r="E46" s="13">
        <f>SUM(E45)</f>
        <v>0</v>
      </c>
      <c r="F46" s="13">
        <f>SUM(F45)</f>
        <v>0</v>
      </c>
    </row>
    <row r="47" spans="1:6" ht="12.75" customHeight="1" x14ac:dyDescent="0.25">
      <c r="A47" s="20"/>
      <c r="B47" s="14"/>
      <c r="C47" s="14"/>
      <c r="D47" s="22"/>
      <c r="E47" s="7"/>
      <c r="F47" s="7"/>
    </row>
    <row r="48" spans="1:6" ht="12.75" customHeight="1" x14ac:dyDescent="0.25">
      <c r="A48" s="63" t="s">
        <v>31</v>
      </c>
      <c r="B48" s="20">
        <v>-14.49</v>
      </c>
      <c r="C48" s="8">
        <v>-97030.3</v>
      </c>
      <c r="D48" s="5" t="e">
        <f>$C48/#REF!</f>
        <v>#REF!</v>
      </c>
      <c r="F48" s="7"/>
    </row>
    <row r="49" spans="1:6" ht="12.75" customHeight="1" x14ac:dyDescent="0.25">
      <c r="A49" s="20"/>
      <c r="B49" s="14"/>
      <c r="C49" s="14"/>
      <c r="D49" s="22"/>
      <c r="E49" s="7"/>
      <c r="F49" s="7"/>
    </row>
    <row r="50" spans="1:6" ht="12.75" customHeight="1" x14ac:dyDescent="0.25">
      <c r="A50" s="61" t="s">
        <v>32</v>
      </c>
      <c r="B50" s="14"/>
      <c r="C50" s="14"/>
      <c r="E50" s="7"/>
      <c r="F50" s="7"/>
    </row>
    <row r="51" spans="1:6" ht="12.75" customHeight="1" x14ac:dyDescent="0.25">
      <c r="A51" s="20" t="s">
        <v>33</v>
      </c>
      <c r="B51" s="20">
        <v>33.74</v>
      </c>
      <c r="C51" s="8">
        <f>19881.68+57541.87</f>
        <v>77423.55</v>
      </c>
      <c r="D51" s="5" t="e">
        <f>$C51/#REF!</f>
        <v>#REF!</v>
      </c>
    </row>
    <row r="52" spans="1:6" ht="12.75" customHeight="1" x14ac:dyDescent="0.25">
      <c r="A52" s="20" t="s">
        <v>34</v>
      </c>
      <c r="B52" s="20">
        <v>221.31</v>
      </c>
      <c r="C52" s="8">
        <f>+'[1]E.R. ACUMULADO'!E55</f>
        <v>58189.079999999958</v>
      </c>
      <c r="D52" s="5" t="e">
        <f>$C52/#REF!</f>
        <v>#REF!</v>
      </c>
      <c r="E52" s="10"/>
      <c r="F52" s="10"/>
    </row>
    <row r="53" spans="1:6" ht="12.75" customHeight="1" x14ac:dyDescent="0.25">
      <c r="A53" s="20"/>
      <c r="B53" s="50">
        <f>SUM(B51:B52)</f>
        <v>255.05</v>
      </c>
      <c r="C53" s="11" t="e">
        <f>+B53-#REF!</f>
        <v>#REF!</v>
      </c>
      <c r="D53" s="12" t="e">
        <f>$C53/#REF!</f>
        <v>#REF!</v>
      </c>
      <c r="E53" s="13">
        <f>SUM(E51:E52)</f>
        <v>0</v>
      </c>
      <c r="F53" s="13">
        <f>SUM(F51:F52)</f>
        <v>0</v>
      </c>
    </row>
    <row r="54" spans="1:6" ht="12.75" customHeight="1" x14ac:dyDescent="0.25">
      <c r="A54" s="20"/>
      <c r="B54" s="15"/>
      <c r="C54" s="15"/>
    </row>
    <row r="55" spans="1:6" ht="12.75" customHeight="1" x14ac:dyDescent="0.25">
      <c r="A55" s="62" t="s">
        <v>35</v>
      </c>
      <c r="B55" s="50">
        <f>+B53+B46+B43+B48</f>
        <v>2674.5</v>
      </c>
      <c r="C55" s="11" t="e">
        <f>+B55-#REF!</f>
        <v>#REF!</v>
      </c>
      <c r="D55" s="12" t="e">
        <f>$C55/#REF!</f>
        <v>#REF!</v>
      </c>
      <c r="E55" s="13">
        <f>+E53+E46+E43</f>
        <v>0</v>
      </c>
      <c r="F55" s="13">
        <f>+F53+F46+F43</f>
        <v>0</v>
      </c>
    </row>
    <row r="56" spans="1:6" ht="12.75" customHeight="1" x14ac:dyDescent="0.25">
      <c r="A56" s="63"/>
      <c r="B56" s="53"/>
      <c r="C56" s="15"/>
      <c r="E56" s="6"/>
      <c r="F56" s="6"/>
    </row>
    <row r="57" spans="1:6" ht="12.75" customHeight="1" thickBot="1" x14ac:dyDescent="0.3">
      <c r="A57" s="64" t="s">
        <v>36</v>
      </c>
      <c r="B57" s="17">
        <f>+B55+B37</f>
        <v>2932.2819399999998</v>
      </c>
      <c r="C57" s="17" t="e">
        <f>+B57-#REF!</f>
        <v>#REF!</v>
      </c>
      <c r="D57" s="18" t="e">
        <f>$C57/#REF!</f>
        <v>#REF!</v>
      </c>
      <c r="E57" s="19">
        <f>+E55+E37+E48</f>
        <v>0</v>
      </c>
      <c r="F57" s="19">
        <f>+F55+F37</f>
        <v>0</v>
      </c>
    </row>
    <row r="58" spans="1:6" ht="12.75" customHeight="1" thickTop="1" thickBot="1" x14ac:dyDescent="0.3">
      <c r="B58" s="54"/>
      <c r="C58" s="15"/>
    </row>
    <row r="59" spans="1:6" ht="12.75" customHeight="1" thickTop="1" x14ac:dyDescent="0.25">
      <c r="B59" s="60"/>
      <c r="C59" s="15"/>
    </row>
    <row r="60" spans="1:6" ht="12.75" customHeight="1" x14ac:dyDescent="0.25">
      <c r="A60" s="23"/>
      <c r="B60" s="49"/>
      <c r="E60" s="7"/>
      <c r="F60" s="7"/>
    </row>
    <row r="61" spans="1:6" ht="12.75" customHeight="1" x14ac:dyDescent="0.25">
      <c r="A61" s="65" t="s">
        <v>75</v>
      </c>
      <c r="B61" s="65"/>
      <c r="C61" s="23"/>
      <c r="D61" s="23"/>
      <c r="E61" s="66"/>
      <c r="F61" s="66"/>
    </row>
    <row r="62" spans="1:6" ht="12.75" customHeight="1" x14ac:dyDescent="0.25">
      <c r="A62" s="59" t="s">
        <v>77</v>
      </c>
      <c r="B62" s="59" t="s">
        <v>76</v>
      </c>
      <c r="D62" s="1"/>
      <c r="E62" s="67"/>
      <c r="F62" s="67"/>
    </row>
    <row r="63" spans="1:6" ht="12.75" customHeight="1" x14ac:dyDescent="0.25">
      <c r="A63" s="23"/>
      <c r="B63" s="49"/>
      <c r="E63" s="7"/>
      <c r="F63" s="7"/>
    </row>
    <row r="64" spans="1:6" ht="12.75" customHeight="1" x14ac:dyDescent="0.25">
      <c r="A64" s="23"/>
      <c r="B64" s="49"/>
      <c r="E64" s="7"/>
      <c r="F64" s="7"/>
    </row>
    <row r="65" spans="1:6" ht="12.75" customHeight="1" x14ac:dyDescent="0.25">
      <c r="A65" s="23"/>
      <c r="B65" s="49"/>
      <c r="E65" s="7"/>
      <c r="F65" s="7"/>
    </row>
    <row r="66" spans="1:6" ht="12.75" customHeight="1" x14ac:dyDescent="0.25">
      <c r="A66" s="2"/>
      <c r="B66" s="48"/>
      <c r="E66" s="6"/>
      <c r="F66" s="6"/>
    </row>
    <row r="67" spans="1:6" ht="12.75" customHeight="1" x14ac:dyDescent="0.25">
      <c r="A67" s="24"/>
      <c r="B67" s="56"/>
      <c r="E67" s="25"/>
      <c r="F67" s="25"/>
    </row>
    <row r="72" spans="1:6" ht="12.75" customHeight="1" x14ac:dyDescent="0.25">
      <c r="A72" s="2"/>
      <c r="B72" s="48"/>
      <c r="E72" s="6"/>
      <c r="F72" s="6"/>
    </row>
    <row r="73" spans="1:6" ht="12.75" customHeight="1" x14ac:dyDescent="0.25">
      <c r="A73" s="24"/>
      <c r="B73" s="56"/>
      <c r="E73" s="25"/>
      <c r="F73" s="25"/>
    </row>
  </sheetData>
  <mergeCells count="9">
    <mergeCell ref="A61:B61"/>
    <mergeCell ref="E61:F61"/>
    <mergeCell ref="E62:F62"/>
    <mergeCell ref="A5:F5"/>
    <mergeCell ref="A1:F1"/>
    <mergeCell ref="A2:F2"/>
    <mergeCell ref="A3:F3"/>
    <mergeCell ref="A6:B6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E58"/>
  <sheetViews>
    <sheetView tabSelected="1" zoomScale="110" zoomScaleNormal="110" workbookViewId="0">
      <selection activeCell="A21" sqref="A21"/>
    </sheetView>
  </sheetViews>
  <sheetFormatPr baseColWidth="10" defaultRowHeight="15.75" customHeight="1" x14ac:dyDescent="0.25"/>
  <cols>
    <col min="1" max="1" width="62.28515625" style="26" customWidth="1"/>
    <col min="2" max="2" width="30.7109375" style="20" customWidth="1"/>
    <col min="3" max="16384" width="11.42578125" style="26"/>
  </cols>
  <sheetData>
    <row r="1" spans="1:5" ht="15.75" customHeight="1" x14ac:dyDescent="0.25">
      <c r="A1" s="70" t="s">
        <v>67</v>
      </c>
      <c r="B1" s="70"/>
    </row>
    <row r="2" spans="1:5" ht="15.75" customHeight="1" x14ac:dyDescent="0.25">
      <c r="A2" s="70" t="s">
        <v>68</v>
      </c>
      <c r="B2" s="70"/>
    </row>
    <row r="3" spans="1:5" ht="15.75" customHeight="1" x14ac:dyDescent="0.25">
      <c r="A3" s="70" t="s">
        <v>69</v>
      </c>
      <c r="B3" s="70"/>
    </row>
    <row r="4" spans="1:5" ht="15.75" customHeight="1" x14ac:dyDescent="0.25">
      <c r="A4" s="71" t="s">
        <v>81</v>
      </c>
      <c r="B4" s="71"/>
    </row>
    <row r="5" spans="1:5" ht="15.75" customHeight="1" x14ac:dyDescent="0.25">
      <c r="A5" s="71" t="s">
        <v>71</v>
      </c>
      <c r="B5" s="71"/>
    </row>
    <row r="6" spans="1:5" ht="25.5" customHeight="1" x14ac:dyDescent="0.25">
      <c r="A6" s="58"/>
      <c r="B6" s="58"/>
    </row>
    <row r="7" spans="1:5" ht="15.75" customHeight="1" x14ac:dyDescent="0.25">
      <c r="A7" s="30" t="s">
        <v>37</v>
      </c>
      <c r="B7" s="40"/>
    </row>
    <row r="8" spans="1:5" ht="15.75" customHeight="1" x14ac:dyDescent="0.25">
      <c r="A8" s="31" t="s">
        <v>38</v>
      </c>
      <c r="B8" s="27">
        <v>437.24</v>
      </c>
      <c r="E8" s="73"/>
    </row>
    <row r="9" spans="1:5" ht="15.75" customHeight="1" x14ac:dyDescent="0.25">
      <c r="A9" s="31" t="s">
        <v>39</v>
      </c>
      <c r="B9" s="27">
        <v>73.819999999999993</v>
      </c>
      <c r="E9" s="73"/>
    </row>
    <row r="10" spans="1:5" ht="15.75" customHeight="1" x14ac:dyDescent="0.25">
      <c r="A10" s="31" t="s">
        <v>40</v>
      </c>
      <c r="B10" s="27">
        <v>203.99</v>
      </c>
      <c r="E10" s="73"/>
    </row>
    <row r="11" spans="1:5" ht="15.75" customHeight="1" x14ac:dyDescent="0.25">
      <c r="A11" s="31" t="s">
        <v>41</v>
      </c>
      <c r="B11" s="27">
        <v>146.59</v>
      </c>
      <c r="E11" s="73"/>
    </row>
    <row r="12" spans="1:5" ht="15.75" customHeight="1" x14ac:dyDescent="0.25">
      <c r="A12" s="30"/>
      <c r="B12" s="41">
        <f>SUM(B8:B11)</f>
        <v>861.64</v>
      </c>
      <c r="E12" s="73"/>
    </row>
    <row r="13" spans="1:5" ht="15.75" customHeight="1" x14ac:dyDescent="0.25">
      <c r="A13" s="31"/>
      <c r="B13" s="42"/>
      <c r="E13" s="73"/>
    </row>
    <row r="14" spans="1:5" ht="15.75" customHeight="1" x14ac:dyDescent="0.25">
      <c r="A14" s="32" t="s">
        <v>42</v>
      </c>
      <c r="B14" s="39">
        <v>0</v>
      </c>
      <c r="E14" s="73"/>
    </row>
    <row r="15" spans="1:5" ht="15.75" customHeight="1" x14ac:dyDescent="0.25">
      <c r="A15" s="32" t="s">
        <v>43</v>
      </c>
      <c r="B15" s="39">
        <v>608.62</v>
      </c>
      <c r="E15" s="73"/>
    </row>
    <row r="16" spans="1:5" ht="15.75" customHeight="1" x14ac:dyDescent="0.25">
      <c r="A16" s="32"/>
      <c r="B16" s="43"/>
      <c r="E16" s="73"/>
    </row>
    <row r="17" spans="1:5" ht="15.75" customHeight="1" thickBot="1" x14ac:dyDescent="0.3">
      <c r="A17" s="33" t="s">
        <v>44</v>
      </c>
      <c r="B17" s="44">
        <f>+B12+B14+B15</f>
        <v>1470.26</v>
      </c>
      <c r="E17" s="73"/>
    </row>
    <row r="18" spans="1:5" ht="15.75" customHeight="1" x14ac:dyDescent="0.25">
      <c r="A18" s="34"/>
      <c r="B18" s="42"/>
      <c r="E18" s="73"/>
    </row>
    <row r="19" spans="1:5" s="1" customFormat="1" ht="15.75" customHeight="1" x14ac:dyDescent="0.25">
      <c r="A19" s="35" t="s">
        <v>45</v>
      </c>
      <c r="B19" s="45">
        <v>0</v>
      </c>
      <c r="E19" s="72"/>
    </row>
    <row r="20" spans="1:5" ht="15.75" customHeight="1" x14ac:dyDescent="0.25">
      <c r="A20" s="35" t="s">
        <v>46</v>
      </c>
      <c r="B20" s="45">
        <v>0</v>
      </c>
      <c r="E20" s="73"/>
    </row>
    <row r="21" spans="1:5" ht="15.75" customHeight="1" x14ac:dyDescent="0.25">
      <c r="A21" s="30" t="s">
        <v>47</v>
      </c>
      <c r="B21" s="42"/>
      <c r="E21" s="73"/>
    </row>
    <row r="22" spans="1:5" ht="15.75" customHeight="1" x14ac:dyDescent="0.25">
      <c r="A22" s="32" t="s">
        <v>48</v>
      </c>
      <c r="B22" s="27">
        <v>878.49</v>
      </c>
      <c r="E22" s="73"/>
    </row>
    <row r="23" spans="1:5" ht="15.75" customHeight="1" x14ac:dyDescent="0.25">
      <c r="A23" s="32" t="s">
        <v>49</v>
      </c>
      <c r="B23" s="27">
        <v>18.010000000000002</v>
      </c>
      <c r="E23" s="73"/>
    </row>
    <row r="24" spans="1:5" ht="15.75" customHeight="1" x14ac:dyDescent="0.25">
      <c r="A24" s="32" t="s">
        <v>50</v>
      </c>
      <c r="B24" s="27">
        <v>193.56</v>
      </c>
      <c r="E24" s="73"/>
    </row>
    <row r="25" spans="1:5" ht="15.75" customHeight="1" x14ac:dyDescent="0.25">
      <c r="A25" s="32" t="s">
        <v>51</v>
      </c>
      <c r="B25" s="27">
        <v>4.3899999999999997</v>
      </c>
      <c r="E25" s="73"/>
    </row>
    <row r="26" spans="1:5" ht="15.75" customHeight="1" x14ac:dyDescent="0.25">
      <c r="A26" s="32" t="s">
        <v>52</v>
      </c>
      <c r="B26" s="27">
        <v>15.88</v>
      </c>
      <c r="E26" s="73"/>
    </row>
    <row r="27" spans="1:5" ht="15.75" customHeight="1" x14ac:dyDescent="0.25">
      <c r="A27" s="32" t="s">
        <v>53</v>
      </c>
      <c r="B27" s="27">
        <v>68.599999999999994</v>
      </c>
      <c r="E27" s="73"/>
    </row>
    <row r="28" spans="1:5" ht="15.75" customHeight="1" x14ac:dyDescent="0.25">
      <c r="A28" s="32"/>
      <c r="B28" s="41">
        <f>SUM(B19:B27)</f>
        <v>1178.93</v>
      </c>
      <c r="E28" s="73"/>
    </row>
    <row r="29" spans="1:5" ht="15.75" customHeight="1" x14ac:dyDescent="0.25">
      <c r="A29" s="32"/>
      <c r="B29" s="43"/>
      <c r="E29" s="73"/>
    </row>
    <row r="30" spans="1:5" ht="15.75" customHeight="1" x14ac:dyDescent="0.25">
      <c r="A30" s="32" t="s">
        <v>54</v>
      </c>
      <c r="B30" s="27">
        <v>38.31</v>
      </c>
      <c r="E30" s="73"/>
    </row>
    <row r="31" spans="1:5" ht="15.75" customHeight="1" x14ac:dyDescent="0.25">
      <c r="A31" s="32"/>
      <c r="B31" s="43"/>
      <c r="E31" s="73"/>
    </row>
    <row r="32" spans="1:5" ht="15.75" customHeight="1" thickBot="1" x14ac:dyDescent="0.3">
      <c r="A32" s="33" t="s">
        <v>55</v>
      </c>
      <c r="B32" s="44">
        <f>+B30+B28</f>
        <v>1217.24</v>
      </c>
      <c r="E32" s="73"/>
    </row>
    <row r="33" spans="1:5" ht="15.75" customHeight="1" x14ac:dyDescent="0.25">
      <c r="A33" s="31"/>
      <c r="B33" s="42"/>
      <c r="E33" s="73"/>
    </row>
    <row r="34" spans="1:5" ht="15.75" customHeight="1" x14ac:dyDescent="0.25">
      <c r="A34" s="36" t="s">
        <v>56</v>
      </c>
      <c r="B34" s="46">
        <f>+B17-B32</f>
        <v>253.01999999999998</v>
      </c>
      <c r="E34" s="73"/>
    </row>
    <row r="35" spans="1:5" ht="15.75" customHeight="1" x14ac:dyDescent="0.25">
      <c r="A35" s="37"/>
      <c r="B35" s="42"/>
      <c r="E35" s="73"/>
    </row>
    <row r="36" spans="1:5" ht="15.75" customHeight="1" x14ac:dyDescent="0.25">
      <c r="A36" s="29" t="s">
        <v>57</v>
      </c>
      <c r="B36" s="42"/>
      <c r="E36" s="73"/>
    </row>
    <row r="37" spans="1:5" ht="15.75" customHeight="1" x14ac:dyDescent="0.25">
      <c r="A37" s="32" t="s">
        <v>58</v>
      </c>
      <c r="B37" s="27">
        <v>104.74</v>
      </c>
      <c r="E37" s="73"/>
    </row>
    <row r="38" spans="1:5" ht="15.75" customHeight="1" x14ac:dyDescent="0.25">
      <c r="A38" s="57" t="s">
        <v>74</v>
      </c>
      <c r="B38" s="27">
        <v>0.3</v>
      </c>
      <c r="E38" s="73"/>
    </row>
    <row r="39" spans="1:5" ht="15.75" customHeight="1" x14ac:dyDescent="0.25">
      <c r="A39" s="57"/>
      <c r="B39" s="42"/>
      <c r="E39" s="73"/>
    </row>
    <row r="40" spans="1:5" s="1" customFormat="1" ht="15.75" customHeight="1" x14ac:dyDescent="0.25">
      <c r="A40" s="38" t="s">
        <v>43</v>
      </c>
      <c r="B40" s="45"/>
      <c r="E40" s="72"/>
    </row>
    <row r="41" spans="1:5" s="1" customFormat="1" ht="15.75" customHeight="1" x14ac:dyDescent="0.25">
      <c r="A41" s="35" t="s">
        <v>59</v>
      </c>
      <c r="B41" s="27">
        <v>0.03</v>
      </c>
      <c r="E41" s="73"/>
    </row>
    <row r="42" spans="1:5" ht="15.75" customHeight="1" x14ac:dyDescent="0.25">
      <c r="A42" s="30" t="s">
        <v>60</v>
      </c>
      <c r="B42" s="41">
        <f>+B37+B38+B41</f>
        <v>105.07</v>
      </c>
      <c r="E42" s="73"/>
    </row>
    <row r="43" spans="1:5" ht="15.75" customHeight="1" x14ac:dyDescent="0.25">
      <c r="A43" s="37"/>
      <c r="B43" s="42"/>
      <c r="E43" s="73"/>
    </row>
    <row r="44" spans="1:5" ht="15.75" customHeight="1" x14ac:dyDescent="0.25">
      <c r="A44" s="29" t="s">
        <v>61</v>
      </c>
      <c r="B44" s="42"/>
      <c r="E44" s="73"/>
    </row>
    <row r="45" spans="1:5" ht="15.75" customHeight="1" x14ac:dyDescent="0.25">
      <c r="A45" s="32" t="s">
        <v>62</v>
      </c>
      <c r="B45" s="27">
        <v>0.36</v>
      </c>
      <c r="E45" s="73"/>
    </row>
    <row r="46" spans="1:5" ht="15.75" customHeight="1" x14ac:dyDescent="0.25">
      <c r="A46" s="32" t="str">
        <f>+'[2]E.R. ACUMULADO'!B51</f>
        <v>GASTOS DE IMPUETOS IOF</v>
      </c>
      <c r="B46" s="27">
        <v>0.18</v>
      </c>
      <c r="E46" s="73"/>
    </row>
    <row r="47" spans="1:5" ht="15.75" customHeight="1" x14ac:dyDescent="0.25">
      <c r="A47" s="32" t="s">
        <v>63</v>
      </c>
      <c r="B47" s="27">
        <v>5.08</v>
      </c>
      <c r="E47" s="73"/>
    </row>
    <row r="48" spans="1:5" ht="15.75" customHeight="1" x14ac:dyDescent="0.25">
      <c r="A48" s="32" t="s">
        <v>64</v>
      </c>
      <c r="B48" s="27">
        <v>2.89</v>
      </c>
      <c r="E48" s="73"/>
    </row>
    <row r="49" spans="1:5" ht="15.75" customHeight="1" x14ac:dyDescent="0.25">
      <c r="A49" s="32" t="s">
        <v>65</v>
      </c>
      <c r="B49" s="27">
        <v>13.24</v>
      </c>
      <c r="E49" s="73"/>
    </row>
    <row r="50" spans="1:5" ht="15.75" customHeight="1" x14ac:dyDescent="0.25">
      <c r="A50" s="37" t="s">
        <v>66</v>
      </c>
      <c r="B50" s="41">
        <f>SUM(B45:B49)</f>
        <v>21.75</v>
      </c>
      <c r="E50" s="73"/>
    </row>
    <row r="51" spans="1:5" ht="15.75" customHeight="1" x14ac:dyDescent="0.25">
      <c r="A51" s="31"/>
      <c r="B51" s="47"/>
      <c r="E51" s="73"/>
    </row>
    <row r="52" spans="1:5" ht="15.75" customHeight="1" thickBot="1" x14ac:dyDescent="0.3">
      <c r="A52" s="75" t="s">
        <v>72</v>
      </c>
      <c r="B52" s="76">
        <f>B34+B42-B50</f>
        <v>336.34</v>
      </c>
      <c r="E52" s="73"/>
    </row>
    <row r="53" spans="1:5" ht="15.75" customHeight="1" thickTop="1" x14ac:dyDescent="0.25">
      <c r="A53" s="79" t="s">
        <v>82</v>
      </c>
      <c r="B53" s="80">
        <v>23.54</v>
      </c>
      <c r="E53" s="73"/>
    </row>
    <row r="54" spans="1:5" ht="15.75" customHeight="1" x14ac:dyDescent="0.25">
      <c r="A54" s="79" t="s">
        <v>83</v>
      </c>
      <c r="B54" s="80">
        <v>91.49</v>
      </c>
      <c r="E54" s="73"/>
    </row>
    <row r="55" spans="1:5" ht="15.75" customHeight="1" x14ac:dyDescent="0.25">
      <c r="A55" s="77" t="s">
        <v>84</v>
      </c>
      <c r="B55" s="78">
        <v>221.31</v>
      </c>
      <c r="E55" s="73"/>
    </row>
    <row r="57" spans="1:5" ht="15.75" customHeight="1" x14ac:dyDescent="0.25">
      <c r="A57" s="65" t="s">
        <v>78</v>
      </c>
      <c r="B57" s="65"/>
    </row>
    <row r="58" spans="1:5" ht="15.75" customHeight="1" x14ac:dyDescent="0.25">
      <c r="A58" s="59" t="s">
        <v>77</v>
      </c>
      <c r="B58" s="59" t="s">
        <v>79</v>
      </c>
      <c r="C58" s="74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85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2019-04-22T16:45:06Z</cp:lastPrinted>
  <dcterms:created xsi:type="dcterms:W3CDTF">2017-04-20T21:35:40Z</dcterms:created>
  <dcterms:modified xsi:type="dcterms:W3CDTF">2020-02-19T23:12:58Z</dcterms:modified>
</cp:coreProperties>
</file>